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ontariohealth.sharepoint.com/sites/PCATMOH-OHSite/Shared Documents/IPCT Expansion/3. 2027-2028 IPCT Expansion/1. Planning/2. Proposal Template/FINAL Documents/General Stream/"/>
    </mc:Choice>
  </mc:AlternateContent>
  <xr:revisionPtr revIDLastSave="61" documentId="13_ncr:1_{490220FA-70D2-4E48-80D0-2E3DE79A5997}" xr6:coauthVersionLast="47" xr6:coauthVersionMax="47" xr10:uidLastSave="{2186A572-BFCA-47C9-9259-43B7AAE1C903}"/>
  <bookViews>
    <workbookView xWindow="-120" yWindow="-120" windowWidth="29040" windowHeight="15720" tabRatio="958" firstSheet="2" activeTab="1" xr2:uid="{00000000-000D-0000-FFFF-FFFF00000000}"/>
  </bookViews>
  <sheets>
    <sheet name="Lisez-MOI" sheetId="13" r:id="rId1"/>
    <sheet name="Budg de l'organisme responsable" sheetId="1" r:id="rId2"/>
    <sheet name="Budget de l'EISP partenaire 1" sheetId="2" r:id="rId3"/>
    <sheet name="Budget de l'EISP partenaire 2" sheetId="3" r:id="rId4"/>
    <sheet name="Budget de l'EISP partenaire 3" sheetId="4" r:id="rId5"/>
    <sheet name="Budget de l'EISP partenaire 4" sheetId="5" r:id="rId6"/>
    <sheet name="Budget de l'EISP partenaire 5" sheetId="11" r:id="rId7"/>
    <sheet name="Budget de l'EISP partenaire 6" sheetId="12" r:id="rId8"/>
    <sheet name="Coût de démarrage ponctuel" sheetId="10" r:id="rId9"/>
    <sheet name="TOTAL (y compris les budgets de" sheetId="6" r:id="rId10"/>
    <sheet name="Roles" sheetId="7" state="hidden" r:id="rId11"/>
    <sheet name="Target Calc" sheetId="8" state="hidden" r:id="rId12"/>
  </sheets>
  <definedNames>
    <definedName name="_xlnm._FilterDatabase" localSheetId="10" hidden="1">Roles!$A$1:$A$53</definedName>
    <definedName name="Chronic">#REF!</definedName>
    <definedName name="CompCare">#REF!</definedName>
    <definedName name="Disease">#REF!</definedName>
    <definedName name="Early">#REF!</definedName>
    <definedName name="Education">#REF!</definedName>
    <definedName name="FTE">#REF!</definedName>
    <definedName name="HPDP">#REF!</definedName>
    <definedName name="Month">#REF!</definedName>
    <definedName name="Months">#REF!</definedName>
    <definedName name="Other">#REF!</definedName>
    <definedName name="Other1">#REF!</definedName>
    <definedName name="Quarters">#REF!</definedName>
    <definedName name="SN">#REF!</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9" i="11" l="1"/>
  <c r="C48" i="11"/>
  <c r="C49" i="5"/>
  <c r="C48" i="5"/>
  <c r="C49" i="4"/>
  <c r="C48" i="4"/>
  <c r="C49" i="3"/>
  <c r="C48" i="3"/>
  <c r="C49" i="2"/>
  <c r="C48" i="2"/>
  <c r="C48" i="12"/>
  <c r="C49" i="12"/>
  <c r="C49" i="1"/>
  <c r="C48" i="1"/>
  <c r="F35" i="1"/>
  <c r="C12" i="2"/>
  <c r="C11" i="2"/>
  <c r="C6" i="3"/>
  <c r="I45" i="12"/>
  <c r="H45" i="12"/>
  <c r="I44" i="12"/>
  <c r="H44" i="12"/>
  <c r="G44" i="12"/>
  <c r="G43" i="12"/>
  <c r="G42" i="12"/>
  <c r="G49" i="12" s="1"/>
  <c r="G39" i="12"/>
  <c r="G38" i="12"/>
  <c r="G45" i="12" s="1"/>
  <c r="F35" i="12"/>
  <c r="E32" i="12"/>
  <c r="G32" i="12" s="1"/>
  <c r="C32" i="12"/>
  <c r="E31" i="12"/>
  <c r="G31" i="12" s="1"/>
  <c r="C31" i="12"/>
  <c r="E30" i="12"/>
  <c r="G30" i="12" s="1"/>
  <c r="C30" i="12"/>
  <c r="E29" i="12"/>
  <c r="G29" i="12" s="1"/>
  <c r="C29" i="12"/>
  <c r="E28" i="12"/>
  <c r="G28" i="12" s="1"/>
  <c r="C28" i="12"/>
  <c r="E27" i="12"/>
  <c r="G27" i="12" s="1"/>
  <c r="C27" i="12"/>
  <c r="E26" i="12"/>
  <c r="G26" i="12" s="1"/>
  <c r="C26" i="12"/>
  <c r="E25" i="12"/>
  <c r="G25" i="12" s="1"/>
  <c r="C25" i="12"/>
  <c r="E24" i="12"/>
  <c r="G24" i="12" s="1"/>
  <c r="C24" i="12"/>
  <c r="E23" i="12"/>
  <c r="G23" i="12" s="1"/>
  <c r="C23" i="12"/>
  <c r="E22" i="12"/>
  <c r="G22" i="12" s="1"/>
  <c r="C22" i="12"/>
  <c r="E21" i="12"/>
  <c r="G21" i="12" s="1"/>
  <c r="C21" i="12"/>
  <c r="E20" i="12"/>
  <c r="G20" i="12" s="1"/>
  <c r="C20" i="12"/>
  <c r="E19" i="12"/>
  <c r="G19" i="12" s="1"/>
  <c r="C19" i="12"/>
  <c r="E18" i="12"/>
  <c r="G18" i="12" s="1"/>
  <c r="C18" i="12"/>
  <c r="E17" i="12"/>
  <c r="G17" i="12" s="1"/>
  <c r="C17" i="12"/>
  <c r="E16" i="12"/>
  <c r="G16" i="12" s="1"/>
  <c r="C16" i="12"/>
  <c r="E15" i="12"/>
  <c r="G15" i="12" s="1"/>
  <c r="C15" i="12"/>
  <c r="E14" i="12"/>
  <c r="G14" i="12" s="1"/>
  <c r="C14" i="12"/>
  <c r="E13" i="12"/>
  <c r="G13" i="12" s="1"/>
  <c r="C13" i="12"/>
  <c r="E12" i="12"/>
  <c r="G12" i="12" s="1"/>
  <c r="C12" i="12"/>
  <c r="E11" i="12"/>
  <c r="G11" i="12" s="1"/>
  <c r="C11" i="12"/>
  <c r="E10" i="12"/>
  <c r="G10" i="12" s="1"/>
  <c r="C10" i="12"/>
  <c r="C6" i="12"/>
  <c r="I45" i="11"/>
  <c r="H45" i="11"/>
  <c r="I44" i="11"/>
  <c r="H44" i="11"/>
  <c r="G44" i="11"/>
  <c r="G43" i="11"/>
  <c r="G42" i="11"/>
  <c r="G49" i="11" s="1"/>
  <c r="G39" i="11"/>
  <c r="G38" i="11"/>
  <c r="G45" i="11" s="1"/>
  <c r="F35" i="11"/>
  <c r="E32" i="11"/>
  <c r="G32" i="11" s="1"/>
  <c r="C32" i="11"/>
  <c r="E31" i="11"/>
  <c r="G31" i="11" s="1"/>
  <c r="C31" i="11"/>
  <c r="E30" i="11"/>
  <c r="G30" i="11" s="1"/>
  <c r="C30" i="11"/>
  <c r="E29" i="11"/>
  <c r="G29" i="11" s="1"/>
  <c r="C29" i="11"/>
  <c r="E28" i="11"/>
  <c r="G28" i="11" s="1"/>
  <c r="C28" i="11"/>
  <c r="E27" i="11"/>
  <c r="G27" i="11" s="1"/>
  <c r="C27" i="11"/>
  <c r="E26" i="11"/>
  <c r="G26" i="11" s="1"/>
  <c r="C26" i="11"/>
  <c r="E25" i="11"/>
  <c r="G25" i="11" s="1"/>
  <c r="C25" i="11"/>
  <c r="E24" i="11"/>
  <c r="G24" i="11" s="1"/>
  <c r="C24" i="11"/>
  <c r="E23" i="11"/>
  <c r="G23" i="11" s="1"/>
  <c r="C23" i="11"/>
  <c r="E22" i="11"/>
  <c r="G22" i="11" s="1"/>
  <c r="C22" i="11"/>
  <c r="E21" i="11"/>
  <c r="G21" i="11" s="1"/>
  <c r="C21" i="11"/>
  <c r="E20" i="11"/>
  <c r="G20" i="11" s="1"/>
  <c r="C20" i="11"/>
  <c r="E19" i="11"/>
  <c r="G19" i="11" s="1"/>
  <c r="C19" i="11"/>
  <c r="E18" i="11"/>
  <c r="G18" i="11" s="1"/>
  <c r="C18" i="11"/>
  <c r="E17" i="11"/>
  <c r="G17" i="11" s="1"/>
  <c r="C17" i="11"/>
  <c r="E16" i="11"/>
  <c r="G16" i="11" s="1"/>
  <c r="C16" i="11"/>
  <c r="E15" i="11"/>
  <c r="G15" i="11" s="1"/>
  <c r="C15" i="11"/>
  <c r="E14" i="11"/>
  <c r="G14" i="11" s="1"/>
  <c r="C14" i="11"/>
  <c r="E13" i="11"/>
  <c r="G13" i="11" s="1"/>
  <c r="C13" i="11"/>
  <c r="E12" i="11"/>
  <c r="G12" i="11" s="1"/>
  <c r="C12" i="11"/>
  <c r="E11" i="11"/>
  <c r="G11" i="11" s="1"/>
  <c r="C11" i="11"/>
  <c r="E10" i="11"/>
  <c r="G10" i="11" s="1"/>
  <c r="C10" i="11"/>
  <c r="C6" i="11"/>
  <c r="C6" i="5"/>
  <c r="C6" i="4"/>
  <c r="C6" i="2"/>
  <c r="I45" i="5"/>
  <c r="H45" i="5"/>
  <c r="I44" i="5"/>
  <c r="H44" i="5"/>
  <c r="G44" i="5"/>
  <c r="G43" i="5"/>
  <c r="G42" i="5"/>
  <c r="G49" i="5" s="1"/>
  <c r="G39" i="5"/>
  <c r="G38" i="5"/>
  <c r="G45" i="5" s="1"/>
  <c r="F35" i="5"/>
  <c r="E32" i="5"/>
  <c r="G32" i="5" s="1"/>
  <c r="C32" i="5"/>
  <c r="E31" i="5"/>
  <c r="G31" i="5" s="1"/>
  <c r="C31" i="5"/>
  <c r="E30" i="5"/>
  <c r="G30" i="5" s="1"/>
  <c r="C30" i="5"/>
  <c r="E29" i="5"/>
  <c r="G29" i="5" s="1"/>
  <c r="C29" i="5"/>
  <c r="E28" i="5"/>
  <c r="G28" i="5" s="1"/>
  <c r="C28" i="5"/>
  <c r="E27" i="5"/>
  <c r="G27" i="5" s="1"/>
  <c r="C27" i="5"/>
  <c r="E26" i="5"/>
  <c r="G26" i="5" s="1"/>
  <c r="C26" i="5"/>
  <c r="E25" i="5"/>
  <c r="G25" i="5" s="1"/>
  <c r="C25" i="5"/>
  <c r="E24" i="5"/>
  <c r="G24" i="5" s="1"/>
  <c r="C24" i="5"/>
  <c r="E23" i="5"/>
  <c r="G23" i="5" s="1"/>
  <c r="C23" i="5"/>
  <c r="E22" i="5"/>
  <c r="G22" i="5" s="1"/>
  <c r="C22" i="5"/>
  <c r="E21" i="5"/>
  <c r="G21" i="5" s="1"/>
  <c r="C21" i="5"/>
  <c r="E20" i="5"/>
  <c r="G20" i="5" s="1"/>
  <c r="C20" i="5"/>
  <c r="E19" i="5"/>
  <c r="G19" i="5" s="1"/>
  <c r="C19" i="5"/>
  <c r="E18" i="5"/>
  <c r="G18" i="5" s="1"/>
  <c r="C18" i="5"/>
  <c r="E17" i="5"/>
  <c r="G17" i="5" s="1"/>
  <c r="C17" i="5"/>
  <c r="E16" i="5"/>
  <c r="G16" i="5" s="1"/>
  <c r="C16" i="5"/>
  <c r="E15" i="5"/>
  <c r="G15" i="5" s="1"/>
  <c r="C15" i="5"/>
  <c r="E14" i="5"/>
  <c r="G14" i="5" s="1"/>
  <c r="C14" i="5"/>
  <c r="E13" i="5"/>
  <c r="G13" i="5" s="1"/>
  <c r="C13" i="5"/>
  <c r="E12" i="5"/>
  <c r="G12" i="5" s="1"/>
  <c r="C12" i="5"/>
  <c r="E11" i="5"/>
  <c r="G11" i="5" s="1"/>
  <c r="C11" i="5"/>
  <c r="E10" i="5"/>
  <c r="G10" i="5" s="1"/>
  <c r="C10" i="5"/>
  <c r="I45" i="4"/>
  <c r="H45" i="4"/>
  <c r="I44" i="4"/>
  <c r="H44" i="4"/>
  <c r="G44" i="4"/>
  <c r="G43" i="4"/>
  <c r="G42" i="4"/>
  <c r="G49" i="4" s="1"/>
  <c r="G39" i="4"/>
  <c r="G38" i="4"/>
  <c r="G45" i="4" s="1"/>
  <c r="F35" i="4"/>
  <c r="E32" i="4"/>
  <c r="G32" i="4" s="1"/>
  <c r="C32" i="4"/>
  <c r="E31" i="4"/>
  <c r="G31" i="4" s="1"/>
  <c r="C31" i="4"/>
  <c r="E30" i="4"/>
  <c r="G30" i="4" s="1"/>
  <c r="C30" i="4"/>
  <c r="E29" i="4"/>
  <c r="G29" i="4" s="1"/>
  <c r="C29" i="4"/>
  <c r="E28" i="4"/>
  <c r="G28" i="4" s="1"/>
  <c r="C28" i="4"/>
  <c r="E27" i="4"/>
  <c r="G27" i="4" s="1"/>
  <c r="C27" i="4"/>
  <c r="E26" i="4"/>
  <c r="G26" i="4" s="1"/>
  <c r="C26" i="4"/>
  <c r="E25" i="4"/>
  <c r="G25" i="4" s="1"/>
  <c r="C25" i="4"/>
  <c r="E24" i="4"/>
  <c r="G24" i="4" s="1"/>
  <c r="C24" i="4"/>
  <c r="E23" i="4"/>
  <c r="G23" i="4" s="1"/>
  <c r="C23" i="4"/>
  <c r="E22" i="4"/>
  <c r="G22" i="4" s="1"/>
  <c r="C22" i="4"/>
  <c r="E21" i="4"/>
  <c r="G21" i="4" s="1"/>
  <c r="C21" i="4"/>
  <c r="E20" i="4"/>
  <c r="G20" i="4" s="1"/>
  <c r="C20" i="4"/>
  <c r="E19" i="4"/>
  <c r="G19" i="4" s="1"/>
  <c r="C19" i="4"/>
  <c r="E18" i="4"/>
  <c r="G18" i="4" s="1"/>
  <c r="C18" i="4"/>
  <c r="E17" i="4"/>
  <c r="G17" i="4" s="1"/>
  <c r="C17" i="4"/>
  <c r="E16" i="4"/>
  <c r="G16" i="4" s="1"/>
  <c r="C16" i="4"/>
  <c r="E15" i="4"/>
  <c r="G15" i="4" s="1"/>
  <c r="C15" i="4"/>
  <c r="E14" i="4"/>
  <c r="G14" i="4" s="1"/>
  <c r="C14" i="4"/>
  <c r="E13" i="4"/>
  <c r="G13" i="4" s="1"/>
  <c r="C13" i="4"/>
  <c r="E12" i="4"/>
  <c r="G12" i="4" s="1"/>
  <c r="C12" i="4"/>
  <c r="E11" i="4"/>
  <c r="G11" i="4" s="1"/>
  <c r="C11" i="4"/>
  <c r="E10" i="4"/>
  <c r="G10" i="4" s="1"/>
  <c r="C10" i="4"/>
  <c r="I45" i="3"/>
  <c r="H45" i="3"/>
  <c r="I44" i="3"/>
  <c r="H44" i="3"/>
  <c r="G44" i="3"/>
  <c r="G43" i="3"/>
  <c r="G42" i="3"/>
  <c r="G49" i="3" s="1"/>
  <c r="G39" i="3"/>
  <c r="G38" i="3"/>
  <c r="F35" i="3"/>
  <c r="E32" i="3"/>
  <c r="G32" i="3" s="1"/>
  <c r="C32" i="3"/>
  <c r="E31" i="3"/>
  <c r="G31" i="3" s="1"/>
  <c r="C31" i="3"/>
  <c r="E30" i="3"/>
  <c r="G30" i="3" s="1"/>
  <c r="C30" i="3"/>
  <c r="E29" i="3"/>
  <c r="G29" i="3" s="1"/>
  <c r="C29" i="3"/>
  <c r="E28" i="3"/>
  <c r="G28" i="3" s="1"/>
  <c r="C28" i="3"/>
  <c r="E27" i="3"/>
  <c r="G27" i="3" s="1"/>
  <c r="C27" i="3"/>
  <c r="E26" i="3"/>
  <c r="G26" i="3" s="1"/>
  <c r="C26" i="3"/>
  <c r="E25" i="3"/>
  <c r="G25" i="3" s="1"/>
  <c r="C25" i="3"/>
  <c r="E24" i="3"/>
  <c r="G24" i="3" s="1"/>
  <c r="C24" i="3"/>
  <c r="E23" i="3"/>
  <c r="G23" i="3" s="1"/>
  <c r="C23" i="3"/>
  <c r="E22" i="3"/>
  <c r="G22" i="3" s="1"/>
  <c r="C22" i="3"/>
  <c r="E21" i="3"/>
  <c r="G21" i="3" s="1"/>
  <c r="C21" i="3"/>
  <c r="E20" i="3"/>
  <c r="G20" i="3" s="1"/>
  <c r="C20" i="3"/>
  <c r="E19" i="3"/>
  <c r="G19" i="3" s="1"/>
  <c r="C19" i="3"/>
  <c r="E18" i="3"/>
  <c r="G18" i="3" s="1"/>
  <c r="C18" i="3"/>
  <c r="E17" i="3"/>
  <c r="G17" i="3" s="1"/>
  <c r="C17" i="3"/>
  <c r="E16" i="3"/>
  <c r="G16" i="3" s="1"/>
  <c r="C16" i="3"/>
  <c r="E15" i="3"/>
  <c r="G15" i="3" s="1"/>
  <c r="C15" i="3"/>
  <c r="E14" i="3"/>
  <c r="G14" i="3" s="1"/>
  <c r="C14" i="3"/>
  <c r="E13" i="3"/>
  <c r="G13" i="3" s="1"/>
  <c r="C13" i="3"/>
  <c r="E12" i="3"/>
  <c r="G12" i="3" s="1"/>
  <c r="C12" i="3"/>
  <c r="E11" i="3"/>
  <c r="G11" i="3" s="1"/>
  <c r="C11" i="3"/>
  <c r="E10" i="3"/>
  <c r="G10" i="3" s="1"/>
  <c r="C10" i="3"/>
  <c r="H44" i="1"/>
  <c r="H45" i="1"/>
  <c r="H44" i="2"/>
  <c r="H45" i="2"/>
  <c r="F19" i="10"/>
  <c r="E32" i="1"/>
  <c r="G32" i="1" s="1"/>
  <c r="C32" i="1"/>
  <c r="E31" i="1"/>
  <c r="G31" i="1" s="1"/>
  <c r="C31" i="1"/>
  <c r="E30" i="1"/>
  <c r="G30" i="1" s="1"/>
  <c r="C30" i="1"/>
  <c r="E29" i="1"/>
  <c r="G29" i="1" s="1"/>
  <c r="C29" i="1"/>
  <c r="E28" i="1"/>
  <c r="G28" i="1" s="1"/>
  <c r="C28" i="1"/>
  <c r="E27" i="1"/>
  <c r="G27" i="1" s="1"/>
  <c r="C27" i="1"/>
  <c r="E26" i="1"/>
  <c r="G26" i="1" s="1"/>
  <c r="C26" i="1"/>
  <c r="E25" i="1"/>
  <c r="G25" i="1" s="1"/>
  <c r="C25" i="1"/>
  <c r="E24" i="1"/>
  <c r="G24" i="1" s="1"/>
  <c r="C24" i="1"/>
  <c r="E23" i="1"/>
  <c r="G23" i="1" s="1"/>
  <c r="C23" i="1"/>
  <c r="E22" i="1"/>
  <c r="G22" i="1" s="1"/>
  <c r="C22" i="1"/>
  <c r="E21" i="1"/>
  <c r="G21" i="1" s="1"/>
  <c r="C21" i="1"/>
  <c r="E20" i="1"/>
  <c r="G20" i="1" s="1"/>
  <c r="C20" i="1"/>
  <c r="E19" i="1"/>
  <c r="G19" i="1" s="1"/>
  <c r="C19" i="1"/>
  <c r="E18" i="1"/>
  <c r="G18" i="1" s="1"/>
  <c r="C18" i="1"/>
  <c r="E17" i="1"/>
  <c r="G17" i="1" s="1"/>
  <c r="C17" i="1"/>
  <c r="E16" i="1"/>
  <c r="G16" i="1" s="1"/>
  <c r="C16" i="1"/>
  <c r="E15" i="1"/>
  <c r="G15" i="1" s="1"/>
  <c r="C15" i="1"/>
  <c r="E14" i="1"/>
  <c r="G14" i="1" s="1"/>
  <c r="C14" i="1"/>
  <c r="E13" i="1"/>
  <c r="G13" i="1" s="1"/>
  <c r="C13" i="1"/>
  <c r="E12" i="1"/>
  <c r="G12" i="1" s="1"/>
  <c r="C12" i="1"/>
  <c r="E11" i="1"/>
  <c r="G11" i="1" s="1"/>
  <c r="C11" i="1"/>
  <c r="E10" i="1"/>
  <c r="G10" i="1" s="1"/>
  <c r="C10" i="1"/>
  <c r="I45" i="2"/>
  <c r="I44" i="2"/>
  <c r="G44" i="2"/>
  <c r="G43" i="2"/>
  <c r="G42" i="2"/>
  <c r="G39" i="2"/>
  <c r="G38" i="2"/>
  <c r="F35" i="2"/>
  <c r="E32" i="2"/>
  <c r="G32" i="2" s="1"/>
  <c r="C32" i="2"/>
  <c r="E31" i="2"/>
  <c r="G31" i="2" s="1"/>
  <c r="C31" i="2"/>
  <c r="E30" i="2"/>
  <c r="G30" i="2" s="1"/>
  <c r="C30" i="2"/>
  <c r="E29" i="2"/>
  <c r="G29" i="2" s="1"/>
  <c r="C29" i="2"/>
  <c r="E28" i="2"/>
  <c r="G28" i="2" s="1"/>
  <c r="C28" i="2"/>
  <c r="E27" i="2"/>
  <c r="G27" i="2" s="1"/>
  <c r="C27" i="2"/>
  <c r="E26" i="2"/>
  <c r="G26" i="2" s="1"/>
  <c r="C26" i="2"/>
  <c r="E25" i="2"/>
  <c r="G25" i="2" s="1"/>
  <c r="C25" i="2"/>
  <c r="E24" i="2"/>
  <c r="G24" i="2" s="1"/>
  <c r="C24" i="2"/>
  <c r="E23" i="2"/>
  <c r="G23" i="2" s="1"/>
  <c r="C23" i="2"/>
  <c r="E22" i="2"/>
  <c r="G22" i="2" s="1"/>
  <c r="C22" i="2"/>
  <c r="E21" i="2"/>
  <c r="G21" i="2" s="1"/>
  <c r="C21" i="2"/>
  <c r="E20" i="2"/>
  <c r="G20" i="2" s="1"/>
  <c r="C20" i="2"/>
  <c r="E19" i="2"/>
  <c r="G19" i="2" s="1"/>
  <c r="C19" i="2"/>
  <c r="E18" i="2"/>
  <c r="G18" i="2" s="1"/>
  <c r="C18" i="2"/>
  <c r="E17" i="2"/>
  <c r="G17" i="2" s="1"/>
  <c r="C17" i="2"/>
  <c r="E16" i="2"/>
  <c r="G16" i="2" s="1"/>
  <c r="C16" i="2"/>
  <c r="E15" i="2"/>
  <c r="G15" i="2" s="1"/>
  <c r="C15" i="2"/>
  <c r="E14" i="2"/>
  <c r="G14" i="2" s="1"/>
  <c r="C14" i="2"/>
  <c r="E13" i="2"/>
  <c r="G13" i="2" s="1"/>
  <c r="C13" i="2"/>
  <c r="E12" i="2"/>
  <c r="G12" i="2" s="1"/>
  <c r="E11" i="2"/>
  <c r="G11" i="2" s="1"/>
  <c r="E10" i="2"/>
  <c r="G10" i="2" s="1"/>
  <c r="C10" i="2"/>
  <c r="I45" i="1"/>
  <c r="I44" i="1"/>
  <c r="G44" i="1"/>
  <c r="G43" i="1"/>
  <c r="G42" i="1"/>
  <c r="G39" i="1"/>
  <c r="G38" i="1"/>
  <c r="F8" i="6" l="1"/>
  <c r="G33" i="12"/>
  <c r="G33" i="11"/>
  <c r="G45" i="3"/>
  <c r="G33" i="5"/>
  <c r="G33" i="4"/>
  <c r="G33" i="3"/>
  <c r="G49" i="2"/>
  <c r="G45" i="2"/>
  <c r="G45" i="1"/>
  <c r="G33" i="2"/>
  <c r="G34" i="2" s="1"/>
  <c r="G35" i="2" s="1"/>
  <c r="G49" i="1"/>
  <c r="G33" i="1"/>
  <c r="G34" i="1" l="1"/>
  <c r="G35" i="1" s="1"/>
  <c r="G10" i="6"/>
  <c r="G34" i="12"/>
  <c r="G35" i="12" s="1"/>
  <c r="G34" i="11"/>
  <c r="G35" i="11" s="1"/>
  <c r="G34" i="5"/>
  <c r="G35" i="5" s="1"/>
  <c r="G34" i="4"/>
  <c r="G35" i="4" s="1"/>
  <c r="G34" i="3"/>
  <c r="G35" i="3" s="1"/>
  <c r="G48" i="2"/>
  <c r="G50" i="2" s="1"/>
  <c r="G52" i="2" s="1"/>
  <c r="G48" i="4" l="1"/>
  <c r="G50" i="4" s="1"/>
  <c r="G52" i="4"/>
  <c r="G48" i="12"/>
  <c r="G50" i="12" s="1"/>
  <c r="G52" i="12" s="1"/>
  <c r="G48" i="11"/>
  <c r="G50" i="11" s="1"/>
  <c r="G52" i="11" s="1"/>
  <c r="G48" i="5"/>
  <c r="G50" i="5" s="1"/>
  <c r="G52" i="5" s="1"/>
  <c r="G48" i="3"/>
  <c r="G50" i="3" s="1"/>
  <c r="G52" i="3"/>
  <c r="G8" i="6"/>
  <c r="G48" i="1"/>
  <c r="G50" i="1" s="1"/>
  <c r="G12" i="6" l="1"/>
  <c r="G15" i="6" s="1"/>
  <c r="G52" i="1"/>
</calcChain>
</file>

<file path=xl/sharedStrings.xml><?xml version="1.0" encoding="utf-8"?>
<sst xmlns="http://schemas.openxmlformats.org/spreadsheetml/2006/main" count="423" uniqueCount="117">
  <si>
    <t>Instructions</t>
  </si>
  <si>
    <t>Modèle de budget de l'appel de propositions 2027-2028 pour l'expansion des EISP</t>
  </si>
  <si>
    <t>Nom de l'organisme responsable :</t>
  </si>
  <si>
    <t>Entente privilégiée pour l'entente de financement :</t>
  </si>
  <si>
    <t>Type d'organisme responsable :</t>
  </si>
  <si>
    <t>Identifiant de la proposition :</t>
  </si>
  <si>
    <r>
      <rPr>
        <b/>
        <sz val="11"/>
        <rFont val="Raleway"/>
      </rPr>
      <t>RESSOURCES HUMAINES</t>
    </r>
    <r>
      <rPr>
        <sz val="11"/>
        <rFont val="Raleway"/>
      </rPr>
      <t xml:space="preserve">
(Veuillez sélectionner le titre du poste dans la liste déroulante ci-dessous)</t>
    </r>
  </si>
  <si>
    <t>TYPE</t>
  </si>
  <si>
    <r>
      <rPr>
        <b/>
        <sz val="11"/>
        <color rgb="FF000000"/>
        <rFont val="Raleway"/>
      </rPr>
      <t xml:space="preserve">Lieu de prestation des services (où l'ETP est affecté)
</t>
    </r>
    <r>
      <rPr>
        <sz val="11"/>
        <color rgb="FF000000"/>
        <rFont val="Raleway"/>
      </rPr>
      <t>(Veuillez consulter les commentaires pour obtenir de plus amples renseignements)</t>
    </r>
  </si>
  <si>
    <t>SALAIRE</t>
  </si>
  <si>
    <r>
      <t xml:space="preserve">ETP
</t>
    </r>
    <r>
      <rPr>
        <sz val="11"/>
        <rFont val="Raleway"/>
      </rPr>
      <t>(Saisissez le nombre)</t>
    </r>
  </si>
  <si>
    <t>FINANCEMENT DE BASE</t>
  </si>
  <si>
    <t>TOTAL DES SALAIRES</t>
  </si>
  <si>
    <t>TOTAL DES AVANTAGES SOCIAUX (22,5 % du montant total des salaires)</t>
  </si>
  <si>
    <t>TOTAL DES RESSOURCES HUMAINES</t>
  </si>
  <si>
    <t>ETP:</t>
  </si>
  <si>
    <t>VACATIONS DE SPÉCIALISTES /
MÉDECIN(S) COLLABORATEUR(S)</t>
  </si>
  <si>
    <t xml:space="preserve">NOMBRE DE VACATIONS ou ETP
</t>
  </si>
  <si>
    <t>TAUX</t>
  </si>
  <si>
    <t>Vacations de spécialistes (ESF seulement) Veuillez saisir le nombre de vacations --&gt;</t>
  </si>
  <si>
    <t>Médecins collaborateurs (CPIP seulement) Veuillez saisir le nombre d'ETP d'IP --&gt;</t>
  </si>
  <si>
    <t>SALAIRES DES MÉDECINS EN ETP
(CSC, MSM, OASSP)</t>
  </si>
  <si>
    <t xml:space="preserve">ETP
</t>
  </si>
  <si>
    <t>Médecin - CSC                            Veuillez saisir le nombre d'ETP --&gt;</t>
  </si>
  <si>
    <t>Médecin - MSM (niveau 2)          Veuillez saisir le nombre d'ETP --&gt;</t>
  </si>
  <si>
    <t>Médecin - OASSP                      Veuillez saisir le nombre d'ETP --&gt;</t>
  </si>
  <si>
    <t>RÉMUNÉRATION TOTALE DES MÉDECINS</t>
  </si>
  <si>
    <t>FRAIS GÉNÉRAUX D'EXPLOITATION</t>
  </si>
  <si>
    <t>Frais généraux (selon le tableau des ressources humaines ci-dessus)</t>
  </si>
  <si>
    <t>Frais généraux (selon le tableau des salaires des médecins en ETP ci-dessus)</t>
  </si>
  <si>
    <t>TOTAL DES FRAIS GÉNÉRAUX D'EXPLOITATION</t>
  </si>
  <si>
    <t>TOTAL</t>
  </si>
  <si>
    <t>COMMENTAIRES</t>
  </si>
  <si>
    <t>Nom de l'organisme partenaire :</t>
  </si>
  <si>
    <t>Type d'organisme partenaire :</t>
  </si>
  <si>
    <r>
      <rPr>
        <b/>
        <sz val="12"/>
        <rFont val="Raleway"/>
      </rPr>
      <t>RESSOURCES HUMAINES</t>
    </r>
    <r>
      <rPr>
        <sz val="12"/>
        <rFont val="Raleway"/>
      </rPr>
      <t xml:space="preserve">
(Veuillez sélectionner le titre du poste dans la liste déroulante ci-dessous)</t>
    </r>
  </si>
  <si>
    <r>
      <t xml:space="preserve">ETP
</t>
    </r>
    <r>
      <rPr>
        <sz val="8"/>
        <rFont val="Raleway"/>
      </rPr>
      <t>(Saisissez le nombre)</t>
    </r>
  </si>
  <si>
    <r>
      <t xml:space="preserve">Instructions :
</t>
    </r>
    <r>
      <rPr>
        <b/>
        <sz val="11"/>
        <color rgb="FF000000"/>
        <rFont val="Raleway"/>
      </rPr>
      <t xml:space="preserve">ÉTAPE 1 :
</t>
    </r>
    <r>
      <rPr>
        <sz val="11"/>
        <color rgb="FF000000"/>
        <rFont val="Raleway"/>
      </rPr>
      <t xml:space="preserve">Saisissez les renseignements sur les RESSOURCES HUMAINES en sélectionnant les titres de poste des ressources (disponibles dans la liste déroulante de la colonne B - le salaire s'affichera automatiquement)
Indiquez le nombre annuel d'équivalents temps plein (ETP) pour chaque ressource dans la colonne F
Le financement de base total sera calculé automatiquement.
Veuillez indiquer, dans la colonne D de ce tableau budgétaire, le principal lieu d'affectation où l'ETP fournira des services.
</t>
    </r>
    <r>
      <rPr>
        <b/>
        <sz val="11"/>
        <color rgb="FF000000"/>
        <rFont val="Raleway"/>
      </rPr>
      <t xml:space="preserve">ÉTAPE 2 :
</t>
    </r>
    <r>
      <rPr>
        <sz val="11"/>
        <color rgb="FF000000"/>
        <rFont val="Raleway"/>
      </rPr>
      <t xml:space="preserve">Saisissez le nombre de vacations de spécialistes dans la colonne C (le financement sera calculé automatiquement selon le taux indiqué - 760 $ par période de trois heures)
Saisissez le nombre annuel d'ETP d'IP pour les médecins collaborateurs dans la colonne C (le financement sera calculé automatiquement selon le taux indiqué - 12 309,69 $ par année, par ETP d'IP)
Veuillez indiquer, dans la colonne D de ce tableau budgétaire, le principal lieu d'affectation où l'ETP fournira des services.
</t>
    </r>
    <r>
      <rPr>
        <b/>
        <sz val="11"/>
        <color rgb="FF000000"/>
        <rFont val="Raleway"/>
      </rPr>
      <t xml:space="preserve">ÉTAPE 3 :
</t>
    </r>
    <r>
      <rPr>
        <sz val="11"/>
        <color rgb="FF000000"/>
        <rFont val="Raleway"/>
      </rPr>
      <t xml:space="preserve">Saisissez les ETP DE MÉDECINS en indiquant le nombre annuel d'ETP pour chaque type de médecin (CSC, MSM, OASSP) dans la colonne C
Veuillez indiquer, dans la colonne D de ce tableau budgétaire, le principal lieu d'affectation où l'ETP fournira des services.
</t>
    </r>
    <r>
      <rPr>
        <b/>
        <sz val="11"/>
        <color rgb="FF000000"/>
        <rFont val="Raleway"/>
      </rPr>
      <t xml:space="preserve">ÉTAPE 4 :
</t>
    </r>
    <r>
      <rPr>
        <sz val="11"/>
        <color rgb="FF000000"/>
        <rFont val="Raleway"/>
      </rPr>
      <t xml:space="preserve">Passez en revue les renseignements sur les FRAIS GÉNÉRAUX D'EXPLOITATION dans les cellules prévues à cet effet (ils correspondent à des frais généraux de 25 % par ETP pour le nombre total d'ETP figurant dans le tableau des ressources humaines ci-dessus)
</t>
    </r>
    <r>
      <rPr>
        <b/>
        <sz val="11"/>
        <color rgb="FF000000"/>
        <rFont val="Raleway"/>
      </rPr>
      <t xml:space="preserve">ÉTAPE 5 :
</t>
    </r>
    <r>
      <rPr>
        <sz val="11"/>
        <color rgb="FF000000"/>
        <rFont val="Raleway"/>
      </rPr>
      <t xml:space="preserve">Remplissez un onglet Budget des EISP partenaires distinct pour chaque EISP participante et sélectionnez l'entente de financement applicable dans la liste déroulante. Saisissez les renseignements sur le financement et les ETP uniquement pour les EISP pour lesquelles un financement est demandé. 
</t>
    </r>
    <r>
      <rPr>
        <b/>
        <sz val="11"/>
        <color rgb="FF000000"/>
        <rFont val="Raleway"/>
      </rPr>
      <t xml:space="preserve">Remarques :
</t>
    </r>
    <r>
      <rPr>
        <sz val="11"/>
        <color rgb="FF000000"/>
        <rFont val="Raleway"/>
      </rPr>
      <t xml:space="preserve">- Veuillez sélectionner le titre de poste qui correspond le mieux au rôle des ETP demandés
- Les taux salariaux sont fournis aux fins de l'établissement du budget et ne tiennent pas compte des augmentations futures. 
- Ce tableau budgétaire s'applique uniquement aux fins de ce financement particulier
 </t>
    </r>
    <r>
      <rPr>
        <b/>
        <sz val="11"/>
        <color rgb="FF000000"/>
        <rFont val="Raleway"/>
      </rPr>
      <t>Important : ne modifiez pas la structure, les formules, la mise en forme ni les listes déroulantes de ce modèle. Si vous avez besoin de lignes supplémentaires ou d'onglets Budget des EISP partenaires supplémentaires, veuillez communiquer avec primarycareexpansion@ontariohealth.ca</t>
    </r>
  </si>
  <si>
    <t>NOMBRE DE VACATIONS ou ETP
(AJUSTÉ)</t>
  </si>
  <si>
    <t>ETP
(AJUSTÉ)</t>
  </si>
  <si>
    <t>FTE</t>
  </si>
  <si>
    <t>COÛTS DE DÉMARRAGE PONCTUELS</t>
  </si>
  <si>
    <r>
      <rPr>
        <b/>
        <sz val="12"/>
        <color rgb="FF000000"/>
        <rFont val="Raleway"/>
      </rPr>
      <t xml:space="preserve">Organisme associé 
</t>
    </r>
    <r>
      <rPr>
        <sz val="11"/>
        <color rgb="FF000000"/>
        <rFont val="Raleway"/>
      </rPr>
      <t>(indiquez l'organisme auquel se rapportent les coûts de démarrage; s'ils concernent tous les partenaires, inscrivez « Tous »)</t>
    </r>
  </si>
  <si>
    <r>
      <t xml:space="preserve">Emplacement associé
</t>
    </r>
    <r>
      <rPr>
        <sz val="11"/>
        <rFont val="Raleway"/>
      </rPr>
      <t>(non requis si l'organisme indiqué dans la colonne B ne compte qu'un seul emplacement)</t>
    </r>
  </si>
  <si>
    <r>
      <t xml:space="preserve">Type de coût de démarrage
</t>
    </r>
    <r>
      <rPr>
        <sz val="11"/>
        <rFont val="Raleway"/>
      </rPr>
      <t>(p. ex., locaux cliniques, mobilier, TI, technologie, etc.)</t>
    </r>
  </si>
  <si>
    <t>TOTAL DES COÛTS DE DÉMARRAGE PONCTUELS</t>
  </si>
  <si>
    <t>Excédent des RHS</t>
  </si>
  <si>
    <t>Excédent des frais généraux opérationnels</t>
  </si>
  <si>
    <t>ETP et financement</t>
  </si>
  <si>
    <t>ETP</t>
  </si>
  <si>
    <t>FINANCEMENT</t>
  </si>
  <si>
    <t>FINANCEMENT TOTAL</t>
  </si>
  <si>
    <t>Titre du poste du FSI</t>
  </si>
  <si>
    <t>Catégorie</t>
  </si>
  <si>
    <t>Taux financés par le MS</t>
  </si>
  <si>
    <t>Infirmière praticienne</t>
  </si>
  <si>
    <t>Fournisseur de soins de santé interprofessionnel</t>
  </si>
  <si>
    <t>Infirmière praticienne (PPR)</t>
  </si>
  <si>
    <t>Travailleur social</t>
  </si>
  <si>
    <t>infirmière autorisée</t>
  </si>
  <si>
    <t>Diététiste professionnel</t>
  </si>
  <si>
    <t>IAA</t>
  </si>
  <si>
    <t>Pharmacien</t>
  </si>
  <si>
    <t>Promoteur de la santé/éducateur</t>
  </si>
  <si>
    <t>Physiothérapeute</t>
  </si>
  <si>
    <t>Adjoint clinique</t>
  </si>
  <si>
    <t>Intervenant/gestionnaire de cas</t>
  </si>
  <si>
    <t>Chiropraticien</t>
  </si>
  <si>
    <t>Conseiller/travailleur de proximité</t>
  </si>
  <si>
    <t>Adjoint au médecin</t>
  </si>
  <si>
    <t>Navigateur du système</t>
  </si>
  <si>
    <t>Ambassadeur communautaire</t>
  </si>
  <si>
    <t>Guérisseur traditionnel (peut inclure d'autres postes liés au mieux-être traditionnel)</t>
  </si>
  <si>
    <t>Ergothérapeute</t>
  </si>
  <si>
    <t>Podologue</t>
  </si>
  <si>
    <t>Thérapeute respiratoire</t>
  </si>
  <si>
    <t>Psychothérapeute</t>
  </si>
  <si>
    <t>Planificateur de la santé communautaire</t>
  </si>
  <si>
    <t>Kinésiologue</t>
  </si>
  <si>
    <t xml:space="preserve">Psychologue </t>
  </si>
  <si>
    <t>Psychologue (CSC/OASSP)</t>
  </si>
  <si>
    <t>Orthophoniste</t>
  </si>
  <si>
    <t>Travailleur en développement de la petite enfance</t>
  </si>
  <si>
    <t>Travailleur de la santé communautaire</t>
  </si>
  <si>
    <t>Sage-femme autorisée – sans services de garde</t>
  </si>
  <si>
    <t xml:space="preserve">Sage-femme autorisée – services comprenant la garde pour les accouchements </t>
  </si>
  <si>
    <t>Adjoint administratif</t>
  </si>
  <si>
    <t>Gestion et administration</t>
  </si>
  <si>
    <t>Responsable administratif</t>
  </si>
  <si>
    <t>Comptable</t>
  </si>
  <si>
    <t>Coordonnateur de la gestion des données</t>
  </si>
  <si>
    <t xml:space="preserve">Directeur </t>
  </si>
  <si>
    <t>Adjoint de direction</t>
  </si>
  <si>
    <t>Directeur exécutif - niveau 1</t>
  </si>
  <si>
    <t>Directeur exécutif - niveau 2</t>
  </si>
  <si>
    <t>Directeur exécutif - niveau 3</t>
  </si>
  <si>
    <t>Gestionnaire des finances</t>
  </si>
  <si>
    <t>Gestionnaire des RH</t>
  </si>
  <si>
    <t>Spécialiste en TI</t>
  </si>
  <si>
    <t>Préposé à l'entretien</t>
  </si>
  <si>
    <t>Gestionnaire</t>
  </si>
  <si>
    <t>Commis aux dossiers médicaux</t>
  </si>
  <si>
    <t>Secrétaire médical</t>
  </si>
  <si>
    <t>Administrateur de bureau</t>
  </si>
  <si>
    <t>Coordonnateur des programmes</t>
  </si>
  <si>
    <t>Spécialiste en soutien à la décision pour l'amélioration de la qualité</t>
  </si>
  <si>
    <t>Réceptionniste/personnel de bureau</t>
  </si>
  <si>
    <t>Soutien régional à la prise de décisions</t>
  </si>
  <si>
    <t>Coordonnateur des bénévoles</t>
  </si>
  <si>
    <t>TARGET CALCULATOR</t>
  </si>
  <si>
    <t>FHT, NPLCs, CHCs</t>
  </si>
  <si>
    <t>FTE Type</t>
  </si>
  <si>
    <t>Attachment per FTE</t>
  </si>
  <si>
    <t>NP or PA</t>
  </si>
  <si>
    <t>IHP</t>
  </si>
  <si>
    <t>MD</t>
  </si>
  <si>
    <t>IPHCOs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</si>
</sst>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quot;$&quot;#,##0;[Red]\-&quot;$&quot;#,##0"/>
    <numFmt numFmtId="165" formatCode="_-&quot;$&quot;* #,##0.00_-;\-&quot;$&quot;* #,##0.00_-;_-&quot;$&quot;* &quot;-&quot;??_-;_-@_-"/>
    <numFmt numFmtId="166" formatCode="_-* #,##0.00_-;\-* #,##0.00_-;_-* &quot;-&quot;??_-;_-@_-"/>
    <numFmt numFmtId="167" formatCode="_-&quot;$&quot;* #,##0_-;\-&quot;$&quot;* #,##0_-;_-&quot;$&quot;* &quot;-&quot;??_-;_-@_-"/>
    <numFmt numFmtId="168" formatCode="0.0"/>
  </numFmts>
  <fonts count="48">
    <font>
      <sz val="11"/>
      <color theme="1"/>
      <name val="Calibri"/>
      <family val="2"/>
      <scheme val="minor"/>
    </font>
    <font>
      <sz val="12"/>
      <name val="Times New Roman"/>
      <family val="1"/>
    </font>
    <font>
      <sz val="10"/>
      <name val="Arial"/>
      <family val="2"/>
    </font>
    <font>
      <sz val="9"/>
      <color theme="1"/>
      <name val="Calibri"/>
      <family val="2"/>
      <scheme val="minor"/>
    </font>
    <font>
      <sz val="11"/>
      <color theme="1"/>
      <name val="Calibri"/>
      <family val="2"/>
      <scheme val="minor"/>
    </font>
    <font>
      <b/>
      <sz val="16"/>
      <color theme="1"/>
      <name val="Raleway"/>
    </font>
    <font>
      <b/>
      <u/>
      <sz val="10"/>
      <color rgb="FF000000"/>
      <name val="Raleway"/>
    </font>
    <font>
      <sz val="9"/>
      <color theme="1"/>
      <name val="Raleway"/>
    </font>
    <font>
      <u/>
      <sz val="9"/>
      <color theme="1"/>
      <name val="Raleway"/>
    </font>
    <font>
      <sz val="8"/>
      <color theme="1"/>
      <name val="Raleway"/>
    </font>
    <font>
      <sz val="12"/>
      <color theme="1"/>
      <name val="Raleway"/>
    </font>
    <font>
      <b/>
      <sz val="9"/>
      <color theme="1"/>
      <name val="Raleway"/>
    </font>
    <font>
      <b/>
      <sz val="11"/>
      <color rgb="FF002060"/>
      <name val="Raleway"/>
    </font>
    <font>
      <i/>
      <sz val="12"/>
      <color theme="1"/>
      <name val="Raleway"/>
    </font>
    <font>
      <b/>
      <sz val="14"/>
      <color rgb="FF0000FF"/>
      <name val="Raleway"/>
    </font>
    <font>
      <sz val="12"/>
      <name val="Raleway"/>
    </font>
    <font>
      <b/>
      <sz val="12"/>
      <name val="Raleway"/>
    </font>
    <font>
      <b/>
      <sz val="12"/>
      <color rgb="FF000000"/>
      <name val="Raleway"/>
    </font>
    <font>
      <sz val="8"/>
      <name val="Raleway"/>
    </font>
    <font>
      <b/>
      <sz val="9"/>
      <color rgb="FF0000FF"/>
      <name val="Raleway"/>
    </font>
    <font>
      <b/>
      <sz val="14"/>
      <color theme="1"/>
      <name val="Raleway"/>
    </font>
    <font>
      <b/>
      <sz val="14"/>
      <color theme="0"/>
      <name val="Raleway"/>
    </font>
    <font>
      <i/>
      <sz val="11"/>
      <color theme="1"/>
      <name val="Raleway"/>
    </font>
    <font>
      <sz val="11"/>
      <color theme="1"/>
      <name val="Raleway"/>
    </font>
    <font>
      <b/>
      <sz val="11"/>
      <color rgb="FF0000FF"/>
      <name val="Raleway"/>
    </font>
    <font>
      <sz val="11"/>
      <name val="Raleway"/>
    </font>
    <font>
      <b/>
      <sz val="11"/>
      <name val="Raleway"/>
    </font>
    <font>
      <b/>
      <sz val="11"/>
      <color rgb="FF000000"/>
      <name val="Raleway"/>
    </font>
    <font>
      <sz val="11"/>
      <color rgb="FF000000"/>
      <name val="Raleway"/>
    </font>
    <font>
      <b/>
      <sz val="11"/>
      <color theme="1"/>
      <name val="Raleway"/>
    </font>
    <font>
      <sz val="10"/>
      <name val="Raleway"/>
    </font>
    <font>
      <sz val="22"/>
      <color theme="1"/>
      <name val="Raleway"/>
    </font>
    <font>
      <sz val="9"/>
      <name val="Raleway"/>
    </font>
    <font>
      <sz val="9"/>
      <color theme="1" tint="0.249977111117893"/>
      <name val="Raleway"/>
    </font>
    <font>
      <b/>
      <sz val="9"/>
      <color rgb="FF000000"/>
      <name val="Raleway"/>
    </font>
    <font>
      <sz val="9"/>
      <color theme="0"/>
      <name val="Raleway"/>
    </font>
    <font>
      <b/>
      <sz val="14"/>
      <color theme="1" tint="0.249977111117893"/>
      <name val="Raleway"/>
    </font>
    <font>
      <b/>
      <sz val="12"/>
      <color theme="1" tint="0.249977111117893"/>
      <name val="Raleway"/>
    </font>
    <font>
      <b/>
      <sz val="16"/>
      <color rgb="FF000000"/>
      <name val="Raleway"/>
    </font>
    <font>
      <i/>
      <sz val="12"/>
      <name val="Raleway"/>
    </font>
    <font>
      <b/>
      <sz val="14"/>
      <color rgb="FF000000"/>
      <name val="Raleway"/>
    </font>
    <font>
      <b/>
      <u/>
      <sz val="11"/>
      <color rgb="FF000000"/>
      <name val="Raleway"/>
    </font>
    <font>
      <b/>
      <sz val="12"/>
      <color theme="1"/>
      <name val="Raleway"/>
    </font>
    <font>
      <u/>
      <sz val="8"/>
      <color theme="0"/>
      <name val="Raleway"/>
    </font>
    <font>
      <b/>
      <sz val="16"/>
      <color theme="0"/>
      <name val="Raleway"/>
    </font>
    <font>
      <i/>
      <sz val="10"/>
      <color rgb="FF007FAC"/>
      <name val="Raleway"/>
    </font>
    <font>
      <b/>
      <sz val="18"/>
      <color theme="1"/>
      <name val="Calibri"/>
      <family val="2"/>
      <scheme val="minor"/>
    </font>
    <font>
      <sz val="10"/>
      <color theme="1"/>
      <name val="Raleway"/>
    </font>
  </fonts>
  <fills count="17">
    <fill>
      <patternFill patternType="none"/>
    </fill>
    <fill>
      <patternFill patternType="gray125"/>
    </fill>
    <fill>
      <patternFill patternType="solid">
        <fgColor theme="0"/>
      </patternFill>
    </fill>
    <fill>
      <patternFill patternType="solid">
        <fgColor rgb="FFFFFF99"/>
      </patternFill>
    </fill>
    <fill>
      <patternFill patternType="solid">
        <fgColor theme="8" tint="0.79995117038483843"/>
        <bgColor indexed="65"/>
      </patternFill>
    </fill>
    <fill>
      <patternFill patternType="solid">
        <fgColor rgb="FFE9EDF7"/>
      </patternFill>
    </fill>
    <fill>
      <patternFill patternType="solid">
        <fgColor theme="1"/>
      </patternFill>
    </fill>
    <fill>
      <patternFill patternType="solid">
        <fgColor rgb="FF000076"/>
      </patternFill>
    </fill>
    <fill>
      <patternFill patternType="solid">
        <fgColor theme="0" tint="-4.9989318521683403E-2"/>
        <bgColor indexed="65"/>
      </patternFill>
    </fill>
    <fill>
      <patternFill patternType="solid">
        <fgColor theme="0" tint="-0.14999847407452621"/>
        <bgColor indexed="65"/>
      </patternFill>
    </fill>
    <fill>
      <patternFill patternType="solid">
        <fgColor theme="0"/>
        <bgColor indexed="64"/>
      </patternFill>
    </fill>
    <fill>
      <patternFill patternType="solid">
        <fgColor theme="0" tint="-0.14999847407452621"/>
        <bgColor indexed="64"/>
      </patternFill>
    </fill>
    <fill>
      <patternFill patternType="solid">
        <fgColor rgb="FFD9E1F2"/>
        <bgColor rgb="FF000000"/>
      </patternFill>
    </fill>
    <fill>
      <patternFill patternType="solid">
        <fgColor rgb="FFB4C6E7"/>
        <bgColor rgb="FF000000"/>
      </patternFill>
    </fill>
    <fill>
      <patternFill patternType="solid">
        <fgColor rgb="FFFFFF99"/>
        <bgColor rgb="FF000000"/>
      </patternFill>
    </fill>
    <fill>
      <patternFill patternType="solid">
        <fgColor rgb="FFFFFF99"/>
        <bgColor indexed="64"/>
      </patternFill>
    </fill>
    <fill>
      <patternFill patternType="solid">
        <fgColor theme="0"/>
        <bgColor rgb="FF000000"/>
      </patternFill>
    </fill>
  </fills>
  <borders count="103">
    <border>
      <left/>
      <right/>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double">
        <color indexed="64"/>
      </bottom>
      <diagonal/>
    </border>
    <border>
      <left/>
      <right style="thin">
        <color rgb="FF000000"/>
      </right>
      <top style="medium">
        <color indexed="64"/>
      </top>
      <bottom style="thin">
        <color rgb="FF000000"/>
      </bottom>
      <diagonal/>
    </border>
    <border>
      <left style="thin">
        <color theme="8" tint="0.59996337778862885"/>
      </left>
      <right style="thin">
        <color theme="8" tint="0.59996337778862885"/>
      </right>
      <top style="medium">
        <color rgb="FF000000"/>
      </top>
      <bottom style="medium">
        <color rgb="FF000000"/>
      </bottom>
      <diagonal/>
    </border>
    <border>
      <left style="thin">
        <color rgb="FF000000"/>
      </left>
      <right style="thin">
        <color rgb="FF000000"/>
      </right>
      <top style="thin">
        <color rgb="FF000000"/>
      </top>
      <bottom style="medium">
        <color theme="1"/>
      </bottom>
      <diagonal/>
    </border>
    <border>
      <left style="thin">
        <color theme="1"/>
      </left>
      <right style="thin">
        <color theme="1"/>
      </right>
      <top/>
      <bottom style="medium">
        <color rgb="FF000000"/>
      </bottom>
      <diagonal/>
    </border>
    <border>
      <left style="medium">
        <color indexed="64"/>
      </left>
      <right style="thin">
        <color theme="1"/>
      </right>
      <top style="medium">
        <color rgb="FF0000FF"/>
      </top>
      <bottom style="thin">
        <color indexed="64"/>
      </bottom>
      <diagonal/>
    </border>
    <border>
      <left style="medium">
        <color indexed="64"/>
      </left>
      <right style="thin">
        <color theme="1"/>
      </right>
      <top style="thin">
        <color indexed="64"/>
      </top>
      <bottom style="thin">
        <color indexed="64"/>
      </bottom>
      <diagonal/>
    </border>
    <border>
      <left style="medium">
        <color indexed="64"/>
      </left>
      <right style="thin">
        <color theme="1"/>
      </right>
      <top style="medium">
        <color rgb="FF0000FF"/>
      </top>
      <bottom style="thin">
        <color rgb="FF000000"/>
      </bottom>
      <diagonal/>
    </border>
    <border>
      <left style="medium">
        <color indexed="64"/>
      </left>
      <right style="thin">
        <color theme="1"/>
      </right>
      <top style="thin">
        <color rgb="FF000000"/>
      </top>
      <bottom style="thin">
        <color rgb="FF000000"/>
      </bottom>
      <diagonal/>
    </border>
    <border>
      <left style="medium">
        <color indexed="64"/>
      </left>
      <right style="thin">
        <color theme="1"/>
      </right>
      <top style="thin">
        <color rgb="FF000000"/>
      </top>
      <bottom style="medium">
        <color theme="1"/>
      </bottom>
      <diagonal/>
    </border>
    <border>
      <left style="medium">
        <color indexed="64"/>
      </left>
      <right style="thin">
        <color rgb="FF000000"/>
      </right>
      <top style="medium">
        <color rgb="FF0000FF"/>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double">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theme="8" tint="0.59996337778862885"/>
      </right>
      <top style="medium">
        <color rgb="FF000000"/>
      </top>
      <bottom style="medium">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medium">
        <color rgb="FF0000FF"/>
      </top>
      <bottom style="thin">
        <color rgb="FF000000"/>
      </bottom>
      <diagonal/>
    </border>
    <border>
      <left style="medium">
        <color theme="1"/>
      </left>
      <right style="medium">
        <color indexed="64"/>
      </right>
      <top style="medium">
        <color rgb="FF0000FF"/>
      </top>
      <bottom style="thin">
        <color theme="1"/>
      </bottom>
      <diagonal/>
    </border>
    <border>
      <left style="medium">
        <color theme="1"/>
      </left>
      <right style="medium">
        <color indexed="64"/>
      </right>
      <top/>
      <bottom style="thin">
        <color theme="1"/>
      </bottom>
      <diagonal/>
    </border>
    <border>
      <left/>
      <right style="medium">
        <color theme="1"/>
      </right>
      <top style="thin">
        <color rgb="FF000000"/>
      </top>
      <bottom style="medium">
        <color indexed="64"/>
      </bottom>
      <diagonal/>
    </border>
    <border>
      <left/>
      <right style="medium">
        <color theme="1"/>
      </right>
      <top style="medium">
        <color indexed="64"/>
      </top>
      <bottom style="thin">
        <color rgb="FF000000"/>
      </bottom>
      <diagonal/>
    </border>
    <border>
      <left/>
      <right style="medium">
        <color theme="1"/>
      </right>
      <top style="thin">
        <color rgb="FF000000"/>
      </top>
      <bottom style="thin">
        <color rgb="FF000000"/>
      </bottom>
      <diagonal/>
    </border>
    <border>
      <left style="thin">
        <color rgb="FF000000"/>
      </left>
      <right style="thin">
        <color rgb="FF000000"/>
      </right>
      <top style="thin">
        <color rgb="FF000000"/>
      </top>
      <bottom style="medium">
        <color rgb="FF0000FF"/>
      </bottom>
      <diagonal/>
    </border>
    <border>
      <left/>
      <right style="thin">
        <color rgb="FF000000"/>
      </right>
      <top/>
      <bottom style="thin">
        <color rgb="FF000000"/>
      </bottom>
      <diagonal/>
    </border>
    <border>
      <left/>
      <right style="thin">
        <color theme="1"/>
      </right>
      <top/>
      <bottom style="medium">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theme="1"/>
      </right>
      <top style="medium">
        <color indexed="64"/>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style="thin">
        <color rgb="FF000000"/>
      </right>
      <top/>
      <bottom style="medium">
        <color theme="1"/>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top style="medium">
        <color indexed="64"/>
      </top>
      <bottom style="thin">
        <color theme="1"/>
      </bottom>
      <diagonal/>
    </border>
    <border>
      <left/>
      <right style="thin">
        <color rgb="FF000000"/>
      </right>
      <top style="medium">
        <color indexed="64"/>
      </top>
      <bottom style="thin">
        <color theme="1"/>
      </bottom>
      <diagonal/>
    </border>
    <border>
      <left/>
      <right/>
      <top style="thin">
        <color theme="1"/>
      </top>
      <bottom style="medium">
        <color theme="1"/>
      </bottom>
      <diagonal/>
    </border>
    <border>
      <left/>
      <right style="thin">
        <color rgb="FF000000"/>
      </right>
      <top style="thin">
        <color theme="1"/>
      </top>
      <bottom style="medium">
        <color theme="1"/>
      </bottom>
      <diagonal/>
    </border>
    <border>
      <left/>
      <right style="thin">
        <color theme="1"/>
      </right>
      <top style="medium">
        <color theme="1"/>
      </top>
      <bottom style="medium">
        <color theme="1"/>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indexed="64"/>
      </top>
      <bottom style="thin">
        <color theme="1"/>
      </bottom>
      <diagonal/>
    </border>
    <border>
      <left style="thin">
        <color rgb="FF000000"/>
      </left>
      <right style="thin">
        <color rgb="FF000000"/>
      </right>
      <top style="thin">
        <color theme="1"/>
      </top>
      <bottom style="medium">
        <color theme="1"/>
      </bottom>
      <diagonal/>
    </border>
    <border>
      <left style="thin">
        <color rgb="FF000000"/>
      </left>
      <right style="medium">
        <color theme="1"/>
      </right>
      <top style="thin">
        <color rgb="FF000000"/>
      </top>
      <bottom style="medium">
        <color indexed="64"/>
      </bottom>
      <diagonal/>
    </border>
    <border>
      <left/>
      <right style="thin">
        <color rgb="FF000000"/>
      </right>
      <top style="thin">
        <color rgb="FF000000"/>
      </top>
      <bottom style="medium">
        <color rgb="FF0000F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theme="8" tint="0.59996337778862885"/>
      </right>
      <top style="medium">
        <color indexed="64"/>
      </top>
      <bottom style="medium">
        <color indexed="64"/>
      </bottom>
      <diagonal/>
    </border>
    <border>
      <left style="thin">
        <color theme="8" tint="0.59996337778862885"/>
      </left>
      <right style="thin">
        <color theme="8" tint="0.59996337778862885"/>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rgb="FF0000FF"/>
      </top>
      <bottom style="thin">
        <color rgb="FF000000"/>
      </bottom>
      <diagonal/>
    </border>
    <border>
      <left/>
      <right style="thin">
        <color rgb="FF000000"/>
      </right>
      <top style="thin">
        <color rgb="FF000000"/>
      </top>
      <bottom style="double">
        <color indexed="64"/>
      </bottom>
      <diagonal/>
    </border>
    <border>
      <left/>
      <right style="thin">
        <color rgb="FF000000"/>
      </right>
      <top style="thin">
        <color rgb="FF000000"/>
      </top>
      <bottom/>
      <diagonal/>
    </border>
    <border>
      <left style="thin">
        <color rgb="FF000000"/>
      </left>
      <right style="thin">
        <color indexed="64"/>
      </right>
      <top style="medium">
        <color indexed="64"/>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indexed="64"/>
      </right>
      <top style="thin">
        <color rgb="FF000000"/>
      </top>
      <bottom style="double">
        <color indexed="64"/>
      </bottom>
      <diagonal/>
    </border>
    <border>
      <left style="thin">
        <color rgb="FF000000"/>
      </left>
      <right style="thin">
        <color rgb="FF000000"/>
      </right>
      <top style="medium">
        <color indexed="64"/>
      </top>
      <bottom style="medium">
        <color indexed="64"/>
      </bottom>
      <diagonal/>
    </border>
    <border>
      <left style="thin">
        <color rgb="FF000000"/>
      </left>
      <right style="thin">
        <color indexed="64"/>
      </right>
      <top style="medium">
        <color indexed="64"/>
      </top>
      <bottom style="medium">
        <color indexed="64"/>
      </bottom>
      <diagonal/>
    </border>
    <border>
      <left style="thin">
        <color theme="8" tint="0.59996337778862885"/>
      </left>
      <right style="medium">
        <color indexed="64"/>
      </right>
      <top style="medium">
        <color indexed="64"/>
      </top>
      <bottom style="medium">
        <color indexed="64"/>
      </bottom>
      <diagonal/>
    </border>
    <border>
      <left style="medium">
        <color theme="1"/>
      </left>
      <right style="medium">
        <color indexed="64"/>
      </right>
      <top/>
      <bottom style="medium">
        <color indexed="64"/>
      </bottom>
      <diagonal/>
    </border>
    <border>
      <left style="thin">
        <color theme="1"/>
      </left>
      <right style="thin">
        <color rgb="FF000000"/>
      </right>
      <top style="medium">
        <color indexed="64"/>
      </top>
      <bottom style="thin">
        <color rgb="FF000000"/>
      </bottom>
      <diagonal/>
    </border>
    <border>
      <left style="thin">
        <color theme="1"/>
      </left>
      <right style="thin">
        <color rgb="FF000000"/>
      </right>
      <top style="thin">
        <color rgb="FF000000"/>
      </top>
      <bottom style="medium">
        <color indexed="64"/>
      </bottom>
      <diagonal/>
    </border>
    <border>
      <left/>
      <right style="thin">
        <color theme="1"/>
      </right>
      <top style="medium">
        <color rgb="FF0000FF"/>
      </top>
      <bottom style="thin">
        <color indexed="64"/>
      </bottom>
      <diagonal/>
    </border>
    <border>
      <left/>
      <right style="thin">
        <color theme="1"/>
      </right>
      <top style="thin">
        <color indexed="64"/>
      </top>
      <bottom style="medium">
        <color indexed="64"/>
      </bottom>
      <diagonal/>
    </border>
    <border>
      <left/>
      <right style="thin">
        <color theme="1"/>
      </right>
      <top style="medium">
        <color rgb="FF0000FF"/>
      </top>
      <bottom style="thin">
        <color rgb="FF000000"/>
      </bottom>
      <diagonal/>
    </border>
    <border>
      <left/>
      <right style="thin">
        <color theme="1"/>
      </right>
      <top style="thin">
        <color rgb="FF000000"/>
      </top>
      <bottom style="thin">
        <color rgb="FF000000"/>
      </bottom>
      <diagonal/>
    </border>
    <border>
      <left/>
      <right style="thin">
        <color theme="1"/>
      </right>
      <top style="thin">
        <color rgb="FF000000"/>
      </top>
      <bottom style="medium">
        <color theme="1"/>
      </bottom>
      <diagonal/>
    </border>
    <border>
      <left style="thin">
        <color rgb="FF000000"/>
      </left>
      <right style="medium">
        <color indexed="64"/>
      </right>
      <top style="thin">
        <color rgb="FF000000"/>
      </top>
      <bottom style="double">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bottom style="double">
        <color indexed="64"/>
      </bottom>
      <diagonal/>
    </border>
  </borders>
  <cellStyleXfs count="7">
    <xf numFmtId="0" fontId="0" fillId="0" borderId="0"/>
    <xf numFmtId="0" fontId="1" fillId="0" borderId="0"/>
    <xf numFmtId="0" fontId="2" fillId="0" borderId="0"/>
    <xf numFmtId="165" fontId="2" fillId="0" borderId="0"/>
    <xf numFmtId="0" fontId="2" fillId="0" borderId="0"/>
    <xf numFmtId="165" fontId="4" fillId="0" borderId="0"/>
    <xf numFmtId="166" fontId="4" fillId="0" borderId="0"/>
  </cellStyleXfs>
  <cellXfs count="264">
    <xf numFmtId="0" fontId="0" fillId="0" borderId="0" xfId="0"/>
    <xf numFmtId="0" fontId="3" fillId="2" borderId="0" xfId="0" applyFont="1" applyFill="1"/>
    <xf numFmtId="0" fontId="7" fillId="2" borderId="0" xfId="0" applyFont="1" applyFill="1"/>
    <xf numFmtId="0" fontId="8" fillId="2" borderId="0" xfId="0" applyFont="1" applyFill="1"/>
    <xf numFmtId="0" fontId="9" fillId="8" borderId="0" xfId="0" applyFont="1" applyFill="1" applyAlignment="1">
      <alignment vertical="top"/>
    </xf>
    <xf numFmtId="0" fontId="7" fillId="2" borderId="0" xfId="0" applyFont="1" applyFill="1" applyAlignment="1">
      <alignment horizontal="left"/>
    </xf>
    <xf numFmtId="0" fontId="9" fillId="4" borderId="0" xfId="0" applyFont="1" applyFill="1" applyAlignment="1">
      <alignment vertical="top"/>
    </xf>
    <xf numFmtId="0" fontId="9" fillId="4" borderId="0" xfId="0" applyFont="1" applyFill="1" applyAlignment="1">
      <alignment horizontal="left" vertical="top" wrapText="1"/>
    </xf>
    <xf numFmtId="0" fontId="10" fillId="2" borderId="0" xfId="0" applyFont="1" applyFill="1" applyAlignment="1">
      <alignment vertical="top"/>
    </xf>
    <xf numFmtId="0" fontId="11" fillId="2" borderId="0" xfId="0" applyFont="1" applyFill="1" applyAlignment="1">
      <alignment horizontal="left"/>
    </xf>
    <xf numFmtId="0" fontId="11" fillId="3" borderId="17" xfId="0" applyFont="1" applyFill="1" applyBorder="1" applyProtection="1">
      <protection locked="0"/>
    </xf>
    <xf numFmtId="0" fontId="11" fillId="3" borderId="17" xfId="0" applyFont="1" applyFill="1" applyBorder="1" applyAlignment="1" applyProtection="1">
      <alignment horizontal="left"/>
      <protection locked="0"/>
    </xf>
    <xf numFmtId="2" fontId="19" fillId="3" borderId="29" xfId="0" applyNumberFormat="1" applyFont="1" applyFill="1" applyBorder="1" applyAlignment="1" applyProtection="1">
      <alignment horizontal="center"/>
      <protection locked="0"/>
    </xf>
    <xf numFmtId="0" fontId="11" fillId="3" borderId="5" xfId="0" applyFont="1" applyFill="1" applyBorder="1" applyProtection="1">
      <protection locked="0"/>
    </xf>
    <xf numFmtId="0" fontId="11" fillId="3" borderId="5" xfId="0" applyFont="1" applyFill="1" applyBorder="1" applyAlignment="1" applyProtection="1">
      <alignment horizontal="left"/>
      <protection locked="0"/>
    </xf>
    <xf numFmtId="2" fontId="19" fillId="3" borderId="30" xfId="0" applyNumberFormat="1" applyFont="1" applyFill="1" applyBorder="1" applyAlignment="1" applyProtection="1">
      <alignment horizontal="center"/>
      <protection locked="0"/>
    </xf>
    <xf numFmtId="0" fontId="11" fillId="3" borderId="19" xfId="0" applyFont="1" applyFill="1" applyBorder="1" applyProtection="1">
      <protection locked="0"/>
    </xf>
    <xf numFmtId="0" fontId="11" fillId="3" borderId="19" xfId="0" applyFont="1" applyFill="1" applyBorder="1" applyAlignment="1" applyProtection="1">
      <alignment horizontal="left"/>
      <protection locked="0"/>
    </xf>
    <xf numFmtId="2" fontId="19" fillId="3" borderId="31" xfId="0" applyNumberFormat="1" applyFont="1" applyFill="1" applyBorder="1" applyAlignment="1" applyProtection="1">
      <alignment horizontal="center"/>
      <protection locked="0"/>
    </xf>
    <xf numFmtId="1" fontId="19" fillId="3" borderId="24" xfId="0" applyNumberFormat="1" applyFont="1" applyFill="1" applyBorder="1" applyAlignment="1" applyProtection="1">
      <alignment horizontal="center"/>
      <protection locked="0"/>
    </xf>
    <xf numFmtId="168" fontId="19" fillId="3" borderId="25" xfId="0" applyNumberFormat="1" applyFont="1" applyFill="1" applyBorder="1" applyAlignment="1" applyProtection="1">
      <alignment horizontal="center"/>
      <protection locked="0"/>
    </xf>
    <xf numFmtId="2" fontId="19" fillId="3" borderId="26" xfId="0" applyNumberFormat="1" applyFont="1" applyFill="1" applyBorder="1" applyAlignment="1" applyProtection="1">
      <alignment horizontal="center"/>
      <protection locked="0"/>
    </xf>
    <xf numFmtId="2" fontId="19" fillId="3" borderId="27" xfId="0" applyNumberFormat="1" applyFont="1" applyFill="1" applyBorder="1" applyAlignment="1" applyProtection="1">
      <alignment horizontal="center"/>
      <protection locked="0"/>
    </xf>
    <xf numFmtId="2" fontId="19" fillId="3" borderId="28" xfId="0" applyNumberFormat="1" applyFont="1" applyFill="1" applyBorder="1" applyAlignment="1" applyProtection="1">
      <alignment horizontal="center"/>
      <protection locked="0"/>
    </xf>
    <xf numFmtId="0" fontId="23" fillId="0" borderId="0" xfId="0" applyFont="1"/>
    <xf numFmtId="0" fontId="29" fillId="0" borderId="0" xfId="0" applyFont="1" applyAlignment="1">
      <alignment horizontal="left"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vertical="center" wrapText="1"/>
    </xf>
    <xf numFmtId="6" fontId="23" fillId="0" borderId="0" xfId="0" applyNumberFormat="1" applyFont="1" applyAlignment="1">
      <alignment horizontal="center" vertical="center"/>
    </xf>
    <xf numFmtId="0" fontId="23" fillId="0" borderId="0" xfId="0" applyFont="1" applyAlignment="1">
      <alignment horizontal="left" vertical="center"/>
    </xf>
    <xf numFmtId="0" fontId="23" fillId="0" borderId="0" xfId="0" applyFont="1" applyAlignment="1">
      <alignment vertical="center"/>
    </xf>
    <xf numFmtId="0" fontId="7" fillId="3" borderId="5" xfId="0" applyFont="1" applyFill="1" applyBorder="1" applyAlignment="1" applyProtection="1">
      <alignment vertical="center" indent="1"/>
      <protection locked="0"/>
    </xf>
    <xf numFmtId="0" fontId="7" fillId="3" borderId="6" xfId="0" applyFont="1" applyFill="1" applyBorder="1" applyAlignment="1" applyProtection="1">
      <alignment vertical="center" indent="1"/>
      <protection locked="0"/>
    </xf>
    <xf numFmtId="0" fontId="11" fillId="3" borderId="67" xfId="0" applyFont="1" applyFill="1" applyBorder="1" applyAlignment="1" applyProtection="1">
      <alignment horizontal="left" vertical="center" indent="1"/>
      <protection locked="0"/>
    </xf>
    <xf numFmtId="0" fontId="11" fillId="15" borderId="67" xfId="0" applyFont="1" applyFill="1" applyBorder="1" applyAlignment="1" applyProtection="1">
      <alignment horizontal="left" vertical="center" indent="1"/>
      <protection locked="0"/>
    </xf>
    <xf numFmtId="0" fontId="7" fillId="3" borderId="93" xfId="0" applyFont="1" applyFill="1" applyBorder="1" applyAlignment="1" applyProtection="1">
      <alignment horizontal="left" vertical="center" wrapText="1"/>
      <protection locked="0"/>
    </xf>
    <xf numFmtId="0" fontId="7" fillId="3" borderId="94" xfId="0" applyFont="1" applyFill="1" applyBorder="1" applyAlignment="1" applyProtection="1">
      <alignment horizontal="left" vertical="center" wrapText="1"/>
      <protection locked="0"/>
    </xf>
    <xf numFmtId="0" fontId="11" fillId="3" borderId="17" xfId="0" applyFont="1" applyFill="1" applyBorder="1" applyAlignment="1" applyProtection="1">
      <alignment vertical="center"/>
      <protection locked="0"/>
    </xf>
    <xf numFmtId="0" fontId="7" fillId="3" borderId="17" xfId="0" applyFont="1" applyFill="1" applyBorder="1" applyAlignment="1" applyProtection="1">
      <alignment horizontal="left" vertical="center" wrapText="1"/>
      <protection locked="0"/>
    </xf>
    <xf numFmtId="2" fontId="19" fillId="3" borderId="80" xfId="0" applyNumberFormat="1" applyFont="1" applyFill="1" applyBorder="1" applyAlignment="1" applyProtection="1">
      <alignment horizontal="center" vertical="center"/>
      <protection locked="0"/>
    </xf>
    <xf numFmtId="0" fontId="11" fillId="3" borderId="5" xfId="0" applyFont="1" applyFill="1" applyBorder="1" applyAlignment="1" applyProtection="1">
      <alignment vertical="center"/>
      <protection locked="0"/>
    </xf>
    <xf numFmtId="0" fontId="7" fillId="3" borderId="5" xfId="0" applyFont="1" applyFill="1" applyBorder="1" applyAlignment="1" applyProtection="1">
      <alignment horizontal="left" vertical="center" wrapText="1"/>
      <protection locked="0"/>
    </xf>
    <xf numFmtId="2" fontId="19" fillId="3" borderId="9" xfId="0" applyNumberFormat="1" applyFont="1" applyFill="1" applyBorder="1" applyAlignment="1" applyProtection="1">
      <alignment horizontal="center" vertical="center"/>
      <protection locked="0"/>
    </xf>
    <xf numFmtId="0" fontId="11" fillId="3" borderId="19" xfId="0" applyFont="1" applyFill="1" applyBorder="1" applyAlignment="1" applyProtection="1">
      <alignment vertical="center"/>
      <protection locked="0"/>
    </xf>
    <xf numFmtId="0" fontId="7" fillId="3" borderId="19" xfId="0" applyFont="1" applyFill="1" applyBorder="1" applyAlignment="1" applyProtection="1">
      <alignment horizontal="left" vertical="center" wrapText="1"/>
      <protection locked="0"/>
    </xf>
    <xf numFmtId="2" fontId="19" fillId="3" borderId="81" xfId="0" applyNumberFormat="1" applyFont="1" applyFill="1" applyBorder="1" applyAlignment="1" applyProtection="1">
      <alignment horizontal="center" vertical="center"/>
      <protection locked="0"/>
    </xf>
    <xf numFmtId="0" fontId="7" fillId="3" borderId="17" xfId="0" applyFont="1" applyFill="1" applyBorder="1" applyAlignment="1" applyProtection="1">
      <alignment horizontal="left" vertical="center"/>
      <protection locked="0"/>
    </xf>
    <xf numFmtId="0" fontId="7" fillId="3" borderId="5" xfId="0" applyFont="1" applyFill="1" applyBorder="1" applyAlignment="1" applyProtection="1">
      <alignment horizontal="left" vertical="center"/>
      <protection locked="0"/>
    </xf>
    <xf numFmtId="1" fontId="19" fillId="3" borderId="95" xfId="0" applyNumberFormat="1" applyFont="1" applyFill="1" applyBorder="1" applyAlignment="1" applyProtection="1">
      <alignment horizontal="center" vertical="center"/>
      <protection locked="0"/>
    </xf>
    <xf numFmtId="168" fontId="19" fillId="3" borderId="96" xfId="0" applyNumberFormat="1" applyFont="1" applyFill="1" applyBorder="1" applyAlignment="1" applyProtection="1">
      <alignment horizontal="center" vertical="center"/>
      <protection locked="0"/>
    </xf>
    <xf numFmtId="2" fontId="19" fillId="3" borderId="97" xfId="0" applyNumberFormat="1" applyFont="1" applyFill="1" applyBorder="1" applyAlignment="1" applyProtection="1">
      <alignment horizontal="center" vertical="center"/>
      <protection locked="0"/>
    </xf>
    <xf numFmtId="2" fontId="19" fillId="3" borderId="98" xfId="0" applyNumberFormat="1" applyFont="1" applyFill="1" applyBorder="1" applyAlignment="1" applyProtection="1">
      <alignment horizontal="center" vertical="center"/>
      <protection locked="0"/>
    </xf>
    <xf numFmtId="2" fontId="19" fillId="3" borderId="99" xfId="0" applyNumberFormat="1" applyFont="1" applyFill="1" applyBorder="1" applyAlignment="1" applyProtection="1">
      <alignment horizontal="center" vertical="center"/>
      <protection locked="0"/>
    </xf>
    <xf numFmtId="0" fontId="28" fillId="16" borderId="0" xfId="0" applyFont="1" applyFill="1" applyAlignment="1">
      <alignment vertical="center"/>
    </xf>
    <xf numFmtId="0" fontId="23" fillId="10" borderId="0" xfId="0" applyFont="1" applyFill="1"/>
    <xf numFmtId="0" fontId="40" fillId="10" borderId="0" xfId="0" applyFont="1" applyFill="1" applyAlignment="1">
      <alignment wrapText="1"/>
    </xf>
    <xf numFmtId="0" fontId="28" fillId="10" borderId="0" xfId="0" applyFont="1" applyFill="1"/>
    <xf numFmtId="0" fontId="45" fillId="16" borderId="0" xfId="0" applyFont="1" applyFill="1"/>
    <xf numFmtId="0" fontId="28" fillId="10" borderId="0" xfId="0" applyFont="1" applyFill="1" applyAlignment="1">
      <alignment wrapText="1"/>
    </xf>
    <xf numFmtId="0" fontId="40" fillId="13" borderId="77" xfId="0" applyFont="1" applyFill="1" applyBorder="1"/>
    <xf numFmtId="0" fontId="40" fillId="13" borderId="78" xfId="0" applyFont="1" applyFill="1" applyBorder="1"/>
    <xf numFmtId="164" fontId="40" fillId="13" borderId="79" xfId="0" applyNumberFormat="1" applyFont="1" applyFill="1" applyBorder="1"/>
    <xf numFmtId="0" fontId="40" fillId="10" borderId="71" xfId="0" applyFont="1" applyFill="1" applyBorder="1" applyAlignment="1">
      <alignment wrapText="1"/>
    </xf>
    <xf numFmtId="0" fontId="11" fillId="3" borderId="45" xfId="0" applyFont="1" applyFill="1" applyBorder="1" applyAlignment="1" applyProtection="1">
      <alignment horizontal="left"/>
      <protection locked="0"/>
    </xf>
    <xf numFmtId="2" fontId="19" fillId="3" borderId="101" xfId="0" applyNumberFormat="1" applyFont="1" applyFill="1" applyBorder="1" applyAlignment="1" applyProtection="1">
      <alignment horizontal="center"/>
      <protection locked="0"/>
    </xf>
    <xf numFmtId="0" fontId="46" fillId="10" borderId="0" xfId="0" applyFont="1" applyFill="1"/>
    <xf numFmtId="0" fontId="3" fillId="10" borderId="0" xfId="0" applyFont="1" applyFill="1"/>
    <xf numFmtId="0" fontId="5" fillId="2" borderId="0" xfId="0" applyFont="1" applyFill="1"/>
    <xf numFmtId="0" fontId="5" fillId="2" borderId="0" xfId="0" applyFont="1" applyFill="1" applyAlignment="1">
      <alignment horizontal="right"/>
    </xf>
    <xf numFmtId="0" fontId="12" fillId="2" borderId="0" xfId="0" applyFont="1" applyFill="1"/>
    <xf numFmtId="0" fontId="11" fillId="2" borderId="0" xfId="0" applyFont="1" applyFill="1"/>
    <xf numFmtId="0" fontId="11" fillId="10" borderId="67" xfId="0" applyFont="1" applyFill="1" applyBorder="1" applyAlignment="1">
      <alignment horizontal="left" vertical="center" indent="1"/>
    </xf>
    <xf numFmtId="0" fontId="22" fillId="2" borderId="0" xfId="0" applyFont="1" applyFill="1" applyAlignment="1">
      <alignment horizontal="center"/>
    </xf>
    <xf numFmtId="0" fontId="23" fillId="2" borderId="0" xfId="0" applyFont="1" applyFill="1"/>
    <xf numFmtId="0" fontId="24" fillId="2" borderId="0" xfId="0" applyFont="1" applyFill="1"/>
    <xf numFmtId="0" fontId="31" fillId="2" borderId="0" xfId="0" applyFont="1" applyFill="1" applyAlignment="1">
      <alignment vertical="center"/>
    </xf>
    <xf numFmtId="0" fontId="25" fillId="4" borderId="18" xfId="1" applyFont="1" applyFill="1" applyBorder="1" applyAlignment="1">
      <alignment horizontal="center" vertical="top" wrapText="1"/>
    </xf>
    <xf numFmtId="0" fontId="26" fillId="4" borderId="18" xfId="1" applyFont="1" applyFill="1" applyBorder="1" applyAlignment="1">
      <alignment horizontal="center" vertical="top" wrapText="1"/>
    </xf>
    <xf numFmtId="0" fontId="27" fillId="4" borderId="18" xfId="1" applyFont="1" applyFill="1" applyBorder="1" applyAlignment="1">
      <alignment horizontal="center" vertical="top" wrapText="1"/>
    </xf>
    <xf numFmtId="0" fontId="7" fillId="2" borderId="5" xfId="0" applyFont="1" applyFill="1" applyBorder="1" applyAlignment="1">
      <alignment horizontal="left" vertical="center"/>
    </xf>
    <xf numFmtId="167" fontId="7" fillId="2" borderId="83" xfId="5" applyNumberFormat="1" applyFont="1" applyFill="1" applyBorder="1" applyAlignment="1">
      <alignment vertical="center"/>
    </xf>
    <xf numFmtId="167" fontId="11" fillId="5" borderId="36" xfId="5" applyNumberFormat="1" applyFont="1" applyFill="1" applyBorder="1" applyAlignment="1">
      <alignment vertical="center"/>
    </xf>
    <xf numFmtId="167" fontId="7" fillId="2" borderId="84" xfId="5" applyNumberFormat="1" applyFont="1" applyFill="1" applyBorder="1" applyAlignment="1">
      <alignment vertical="center"/>
    </xf>
    <xf numFmtId="167" fontId="11" fillId="5" borderId="17" xfId="5" applyNumberFormat="1" applyFont="1" applyFill="1" applyBorder="1" applyAlignment="1">
      <alignment vertical="center"/>
    </xf>
    <xf numFmtId="167" fontId="7" fillId="2" borderId="85" xfId="5" applyNumberFormat="1" applyFont="1" applyFill="1" applyBorder="1" applyAlignment="1">
      <alignment vertical="center"/>
    </xf>
    <xf numFmtId="0" fontId="7" fillId="2" borderId="19" xfId="0" applyFont="1" applyFill="1" applyBorder="1" applyAlignment="1">
      <alignment horizontal="left" vertical="center"/>
    </xf>
    <xf numFmtId="167" fontId="7" fillId="2" borderId="88" xfId="5" applyNumberFormat="1" applyFont="1" applyFill="1" applyBorder="1" applyAlignment="1">
      <alignment vertical="center"/>
    </xf>
    <xf numFmtId="167" fontId="11" fillId="5" borderId="19" xfId="5" applyNumberFormat="1" applyFont="1" applyFill="1" applyBorder="1" applyAlignment="1">
      <alignment vertical="center"/>
    </xf>
    <xf numFmtId="0" fontId="23" fillId="2" borderId="17" xfId="0" applyFont="1" applyFill="1" applyBorder="1"/>
    <xf numFmtId="0" fontId="47" fillId="2" borderId="17" xfId="0" applyFont="1" applyFill="1" applyBorder="1"/>
    <xf numFmtId="0" fontId="23" fillId="2" borderId="84" xfId="0" applyFont="1" applyFill="1" applyBorder="1"/>
    <xf numFmtId="2" fontId="23" fillId="5" borderId="43" xfId="0" applyNumberFormat="1" applyFont="1" applyFill="1" applyBorder="1" applyAlignment="1">
      <alignment horizontal="center"/>
    </xf>
    <xf numFmtId="167" fontId="23" fillId="5" borderId="87" xfId="5" applyNumberFormat="1" applyFont="1" applyFill="1" applyBorder="1"/>
    <xf numFmtId="0" fontId="23" fillId="2" borderId="6" xfId="0" applyFont="1" applyFill="1" applyBorder="1"/>
    <xf numFmtId="0" fontId="47" fillId="2" borderId="6" xfId="0" applyFont="1" applyFill="1" applyBorder="1"/>
    <xf numFmtId="0" fontId="23" fillId="2" borderId="86" xfId="0" applyFont="1" applyFill="1" applyBorder="1"/>
    <xf numFmtId="0" fontId="23" fillId="5" borderId="82" xfId="0" applyFont="1" applyFill="1" applyBorder="1"/>
    <xf numFmtId="167" fontId="23" fillId="5" borderId="6" xfId="5" applyNumberFormat="1" applyFont="1" applyFill="1" applyBorder="1"/>
    <xf numFmtId="0" fontId="29" fillId="9" borderId="7" xfId="0" applyFont="1" applyFill="1" applyBorder="1"/>
    <xf numFmtId="0" fontId="29" fillId="9" borderId="89" xfId="0" applyFont="1" applyFill="1" applyBorder="1"/>
    <xf numFmtId="0" fontId="29" fillId="9" borderId="90" xfId="0" applyFont="1" applyFill="1" applyBorder="1" applyAlignment="1">
      <alignment horizontal="right"/>
    </xf>
    <xf numFmtId="2" fontId="21" fillId="7" borderId="63" xfId="0" applyNumberFormat="1" applyFont="1" applyFill="1" applyBorder="1" applyAlignment="1">
      <alignment horizontal="center"/>
    </xf>
    <xf numFmtId="167" fontId="21" fillId="7" borderId="91" xfId="5" applyNumberFormat="1" applyFont="1" applyFill="1" applyBorder="1"/>
    <xf numFmtId="0" fontId="16" fillId="8" borderId="18" xfId="1" applyFont="1" applyFill="1" applyBorder="1" applyAlignment="1">
      <alignment horizontal="center" vertical="top" wrapText="1"/>
    </xf>
    <xf numFmtId="0" fontId="17" fillId="4" borderId="18" xfId="1" applyFont="1" applyFill="1" applyBorder="1" applyAlignment="1">
      <alignment horizontal="center" vertical="top" wrapText="1"/>
    </xf>
    <xf numFmtId="0" fontId="11" fillId="2" borderId="17" xfId="0" applyFont="1" applyFill="1" applyBorder="1"/>
    <xf numFmtId="167" fontId="11" fillId="5" borderId="37" xfId="5" applyNumberFormat="1" applyFont="1" applyFill="1" applyBorder="1" applyAlignment="1">
      <alignment vertical="center"/>
    </xf>
    <xf numFmtId="0" fontId="11" fillId="2" borderId="5" xfId="0" applyFont="1" applyFill="1" applyBorder="1"/>
    <xf numFmtId="167" fontId="11" fillId="5" borderId="92" xfId="5" applyNumberFormat="1" applyFont="1" applyFill="1" applyBorder="1" applyAlignment="1">
      <alignment vertical="center"/>
    </xf>
    <xf numFmtId="167" fontId="11" fillId="5" borderId="43" xfId="5" applyNumberFormat="1" applyFont="1" applyFill="1" applyBorder="1" applyAlignment="1">
      <alignment vertical="center"/>
    </xf>
    <xf numFmtId="2" fontId="35" fillId="2" borderId="0" xfId="0" applyNumberFormat="1" applyFont="1" applyFill="1" applyAlignment="1">
      <alignment horizontal="left"/>
    </xf>
    <xf numFmtId="0" fontId="34" fillId="2" borderId="5" xfId="0" applyFont="1" applyFill="1" applyBorder="1"/>
    <xf numFmtId="167" fontId="11" fillId="5" borderId="48" xfId="5" applyNumberFormat="1" applyFont="1" applyFill="1" applyBorder="1" applyAlignment="1">
      <alignment vertical="center"/>
    </xf>
    <xf numFmtId="0" fontId="20" fillId="9" borderId="1" xfId="0" applyFont="1" applyFill="1" applyBorder="1"/>
    <xf numFmtId="0" fontId="20" fillId="9" borderId="2" xfId="0" applyFont="1" applyFill="1" applyBorder="1"/>
    <xf numFmtId="0" fontId="36" fillId="9" borderId="2" xfId="0" applyFont="1" applyFill="1" applyBorder="1"/>
    <xf numFmtId="0" fontId="36" fillId="9" borderId="3" xfId="0" applyFont="1" applyFill="1" applyBorder="1"/>
    <xf numFmtId="167" fontId="21" fillId="7" borderId="44" xfId="5" applyNumberFormat="1" applyFont="1" applyFill="1" applyBorder="1"/>
    <xf numFmtId="167" fontId="11" fillId="5" borderId="17" xfId="5" applyNumberFormat="1" applyFont="1" applyFill="1" applyBorder="1"/>
    <xf numFmtId="0" fontId="11" fillId="2" borderId="6" xfId="0" applyFont="1" applyFill="1" applyBorder="1"/>
    <xf numFmtId="167" fontId="11" fillId="5" borderId="22" xfId="5" applyNumberFormat="1" applyFont="1" applyFill="1" applyBorder="1"/>
    <xf numFmtId="0" fontId="20" fillId="9" borderId="4" xfId="0" applyFont="1" applyFill="1" applyBorder="1"/>
    <xf numFmtId="0" fontId="7" fillId="9" borderId="2" xfId="0" applyFont="1" applyFill="1" applyBorder="1"/>
    <xf numFmtId="0" fontId="7" fillId="9" borderId="55" xfId="0" applyFont="1" applyFill="1" applyBorder="1"/>
    <xf numFmtId="167" fontId="21" fillId="7" borderId="23" xfId="5" applyNumberFormat="1" applyFont="1" applyFill="1" applyBorder="1"/>
    <xf numFmtId="167" fontId="21" fillId="7" borderId="79" xfId="5" applyNumberFormat="1" applyFont="1" applyFill="1" applyBorder="1"/>
    <xf numFmtId="0" fontId="38" fillId="0" borderId="0" xfId="0" applyFont="1"/>
    <xf numFmtId="0" fontId="7" fillId="10" borderId="17" xfId="0" applyFont="1" applyFill="1" applyBorder="1" applyAlignment="1">
      <alignment vertical="center" indent="1"/>
    </xf>
    <xf numFmtId="0" fontId="13" fillId="2" borderId="0" xfId="0" applyFont="1" applyFill="1" applyAlignment="1">
      <alignment horizontal="center"/>
    </xf>
    <xf numFmtId="0" fontId="15" fillId="4" borderId="18" xfId="1" applyFont="1" applyFill="1" applyBorder="1" applyAlignment="1">
      <alignment horizontal="center" vertical="top" wrapText="1"/>
    </xf>
    <xf numFmtId="0" fontId="16" fillId="4" borderId="18" xfId="1" applyFont="1" applyFill="1" applyBorder="1" applyAlignment="1">
      <alignment horizontal="center" vertical="top" wrapText="1"/>
    </xf>
    <xf numFmtId="0" fontId="7" fillId="2" borderId="5" xfId="0" applyFont="1" applyFill="1" applyBorder="1" applyAlignment="1">
      <alignment horizontal="left"/>
    </xf>
    <xf numFmtId="167" fontId="7" fillId="2" borderId="17" xfId="5" applyNumberFormat="1" applyFont="1" applyFill="1" applyBorder="1"/>
    <xf numFmtId="167" fontId="11" fillId="5" borderId="36" xfId="5" applyNumberFormat="1" applyFont="1" applyFill="1" applyBorder="1"/>
    <xf numFmtId="167" fontId="7" fillId="2" borderId="35" xfId="5" applyNumberFormat="1" applyFont="1" applyFill="1" applyBorder="1"/>
    <xf numFmtId="0" fontId="7" fillId="2" borderId="19" xfId="0" applyFont="1" applyFill="1" applyBorder="1" applyAlignment="1">
      <alignment horizontal="left"/>
    </xf>
    <xf numFmtId="167" fontId="7" fillId="2" borderId="100" xfId="5" applyNumberFormat="1" applyFont="1" applyFill="1" applyBorder="1"/>
    <xf numFmtId="167" fontId="11" fillId="5" borderId="19" xfId="5" applyNumberFormat="1" applyFont="1" applyFill="1" applyBorder="1"/>
    <xf numFmtId="0" fontId="10" fillId="2" borderId="17" xfId="0" applyFont="1" applyFill="1" applyBorder="1"/>
    <xf numFmtId="0" fontId="7" fillId="2" borderId="17" xfId="0" applyFont="1" applyFill="1" applyBorder="1"/>
    <xf numFmtId="2" fontId="10" fillId="5" borderId="32" xfId="0" applyNumberFormat="1" applyFont="1" applyFill="1" applyBorder="1" applyAlignment="1">
      <alignment horizontal="center"/>
    </xf>
    <xf numFmtId="167" fontId="10" fillId="5" borderId="17" xfId="5" applyNumberFormat="1" applyFont="1" applyFill="1" applyBorder="1"/>
    <xf numFmtId="0" fontId="10" fillId="2" borderId="6" xfId="0" applyFont="1" applyFill="1" applyBorder="1"/>
    <xf numFmtId="0" fontId="7" fillId="2" borderId="6" xfId="0" applyFont="1" applyFill="1" applyBorder="1"/>
    <xf numFmtId="0" fontId="7" fillId="5" borderId="33" xfId="0" applyFont="1" applyFill="1" applyBorder="1"/>
    <xf numFmtId="167" fontId="10" fillId="5" borderId="6" xfId="5" applyNumberFormat="1" applyFont="1" applyFill="1" applyBorder="1"/>
    <xf numFmtId="0" fontId="20" fillId="9" borderId="7" xfId="0" applyFont="1" applyFill="1" applyBorder="1"/>
    <xf numFmtId="0" fontId="20" fillId="9" borderId="8" xfId="0" applyFont="1" applyFill="1" applyBorder="1"/>
    <xf numFmtId="2" fontId="21" fillId="7" borderId="34" xfId="0" applyNumberFormat="1" applyFont="1" applyFill="1" applyBorder="1" applyAlignment="1">
      <alignment horizontal="center"/>
    </xf>
    <xf numFmtId="167" fontId="21" fillId="7" borderId="21" xfId="5" applyNumberFormat="1" applyFont="1" applyFill="1" applyBorder="1"/>
    <xf numFmtId="167" fontId="11" fillId="5" borderId="37" xfId="5" applyNumberFormat="1" applyFont="1" applyFill="1" applyBorder="1"/>
    <xf numFmtId="167" fontId="11" fillId="5" borderId="38" xfId="5" applyNumberFormat="1" applyFont="1" applyFill="1" applyBorder="1"/>
    <xf numFmtId="167" fontId="11" fillId="5" borderId="43" xfId="5" applyNumberFormat="1" applyFont="1" applyFill="1" applyBorder="1"/>
    <xf numFmtId="0" fontId="43" fillId="2" borderId="0" xfId="0" applyFont="1" applyFill="1"/>
    <xf numFmtId="167" fontId="11" fillId="5" borderId="48" xfId="5" applyNumberFormat="1" applyFont="1" applyFill="1" applyBorder="1"/>
    <xf numFmtId="0" fontId="7" fillId="10" borderId="5" xfId="0" applyFont="1" applyFill="1" applyBorder="1" applyAlignment="1">
      <alignment vertical="center" indent="1"/>
    </xf>
    <xf numFmtId="0" fontId="7" fillId="2" borderId="45" xfId="0" applyFont="1" applyFill="1" applyBorder="1" applyAlignment="1">
      <alignment horizontal="left"/>
    </xf>
    <xf numFmtId="167" fontId="7" fillId="2" borderId="45" xfId="5" applyNumberFormat="1" applyFont="1" applyFill="1" applyBorder="1"/>
    <xf numFmtId="167" fontId="11" fillId="5" borderId="45" xfId="5" applyNumberFormat="1" applyFont="1" applyFill="1" applyBorder="1"/>
    <xf numFmtId="167" fontId="11" fillId="5" borderId="102" xfId="5" applyNumberFormat="1" applyFont="1" applyFill="1" applyBorder="1"/>
    <xf numFmtId="0" fontId="34" fillId="14" borderId="76" xfId="0" applyFont="1" applyFill="1" applyBorder="1" applyAlignment="1" applyProtection="1">
      <alignment wrapText="1"/>
      <protection locked="0"/>
    </xf>
    <xf numFmtId="164" fontId="34" fillId="14" borderId="76" xfId="0" applyNumberFormat="1" applyFont="1" applyFill="1" applyBorder="1" applyProtection="1">
      <protection locked="0"/>
    </xf>
    <xf numFmtId="0" fontId="34" fillId="14" borderId="67" xfId="0" applyFont="1" applyFill="1" applyBorder="1" applyAlignment="1" applyProtection="1">
      <alignment wrapText="1"/>
      <protection locked="0"/>
    </xf>
    <xf numFmtId="164" fontId="34" fillId="14" borderId="67" xfId="0" applyNumberFormat="1" applyFont="1" applyFill="1" applyBorder="1" applyProtection="1">
      <protection locked="0"/>
    </xf>
    <xf numFmtId="0" fontId="34" fillId="14" borderId="67" xfId="0" applyFont="1" applyFill="1" applyBorder="1" applyProtection="1">
      <protection locked="0"/>
    </xf>
    <xf numFmtId="0" fontId="34" fillId="14" borderId="75" xfId="0" applyFont="1" applyFill="1" applyBorder="1" applyAlignment="1" applyProtection="1">
      <alignment wrapText="1"/>
      <protection locked="0"/>
    </xf>
    <xf numFmtId="0" fontId="34" fillId="14" borderId="75" xfId="0" applyFont="1" applyFill="1" applyBorder="1" applyProtection="1">
      <protection locked="0"/>
    </xf>
    <xf numFmtId="0" fontId="28" fillId="14" borderId="0" xfId="0" applyFont="1" applyFill="1" applyAlignment="1" applyProtection="1">
      <alignment vertical="center"/>
      <protection locked="0"/>
      <extLst>
        <ext xmlns:xfpb="http://schemas.microsoft.com/office/spreadsheetml/2022/featurepropertybag" uri="{C7286773-470A-42A8-94C5-96B5CB345126}">
          <xfpb:xfComplement i="0"/>
        </ext>
      </extLst>
    </xf>
    <xf numFmtId="0" fontId="7" fillId="10" borderId="0" xfId="0" applyFont="1" applyFill="1"/>
    <xf numFmtId="0" fontId="12" fillId="2" borderId="0" xfId="0" applyFont="1" applyFill="1" applyAlignment="1">
      <alignment vertical="top"/>
    </xf>
    <xf numFmtId="0" fontId="42" fillId="2" borderId="0" xfId="0" applyFont="1" applyFill="1" applyAlignment="1">
      <alignment horizontal="center"/>
    </xf>
    <xf numFmtId="0" fontId="20" fillId="11" borderId="61" xfId="0" applyFont="1" applyFill="1" applyBorder="1"/>
    <xf numFmtId="0" fontId="20" fillId="11" borderId="62" xfId="0" applyFont="1" applyFill="1" applyBorder="1"/>
    <xf numFmtId="0" fontId="20" fillId="11" borderId="66" xfId="0" applyFont="1" applyFill="1" applyBorder="1"/>
    <xf numFmtId="167" fontId="21" fillId="7" borderId="64" xfId="5" applyNumberFormat="1" applyFont="1" applyFill="1" applyBorder="1"/>
    <xf numFmtId="0" fontId="20" fillId="9" borderId="61" xfId="0" applyFont="1" applyFill="1" applyBorder="1"/>
    <xf numFmtId="0" fontId="20" fillId="9" borderId="62" xfId="0" applyFont="1" applyFill="1" applyBorder="1"/>
    <xf numFmtId="0" fontId="36" fillId="9" borderId="62" xfId="0" applyFont="1" applyFill="1" applyBorder="1"/>
    <xf numFmtId="0" fontId="36" fillId="9" borderId="66" xfId="0" applyFont="1" applyFill="1" applyBorder="1"/>
    <xf numFmtId="0" fontId="7" fillId="9" borderId="62" xfId="0" applyFont="1" applyFill="1" applyBorder="1"/>
    <xf numFmtId="0" fontId="7" fillId="9" borderId="66" xfId="0" applyFont="1" applyFill="1" applyBorder="1"/>
    <xf numFmtId="167" fontId="21" fillId="7" borderId="65" xfId="5" applyNumberFormat="1" applyFont="1" applyFill="1" applyBorder="1"/>
    <xf numFmtId="0" fontId="30" fillId="2" borderId="0" xfId="4" applyFont="1" applyFill="1"/>
    <xf numFmtId="0" fontId="38" fillId="2" borderId="61" xfId="0" applyFont="1" applyFill="1" applyBorder="1"/>
    <xf numFmtId="0" fontId="20" fillId="2" borderId="62" xfId="0" applyFont="1" applyFill="1" applyBorder="1"/>
    <xf numFmtId="2" fontId="20" fillId="2" borderId="66" xfId="0" applyNumberFormat="1" applyFont="1" applyFill="1" applyBorder="1" applyAlignment="1">
      <alignment horizontal="center"/>
    </xf>
    <xf numFmtId="167" fontId="44" fillId="6" borderId="65" xfId="5" applyNumberFormat="1" applyFont="1" applyFill="1" applyBorder="1"/>
    <xf numFmtId="0" fontId="6" fillId="10" borderId="0" xfId="0" applyFont="1" applyFill="1" applyAlignment="1">
      <alignment horizontal="left" vertical="top" wrapText="1"/>
    </xf>
    <xf numFmtId="167" fontId="33" fillId="2" borderId="45" xfId="5" applyNumberFormat="1" applyFont="1" applyFill="1" applyBorder="1" applyAlignment="1">
      <alignment horizontal="center"/>
    </xf>
    <xf numFmtId="0" fontId="17" fillId="8" borderId="59" xfId="1" applyFont="1" applyFill="1" applyBorder="1" applyAlignment="1">
      <alignment horizontal="center" vertical="top" wrapText="1"/>
    </xf>
    <xf numFmtId="0" fontId="10" fillId="2" borderId="73" xfId="0" applyFont="1" applyFill="1" applyBorder="1" applyAlignment="1">
      <alignment horizontal="center" vertical="center" wrapText="1"/>
    </xf>
    <xf numFmtId="0" fontId="10" fillId="2" borderId="0" xfId="0" applyFont="1" applyFill="1" applyAlignment="1">
      <alignment horizontal="center" vertical="center" wrapText="1"/>
    </xf>
    <xf numFmtId="0" fontId="7" fillId="3" borderId="68" xfId="0" applyFont="1" applyFill="1" applyBorder="1" applyAlignment="1" applyProtection="1">
      <alignment horizontal="center" vertical="center" wrapText="1"/>
      <protection locked="0"/>
    </xf>
    <xf numFmtId="0" fontId="7" fillId="3" borderId="69" xfId="0" applyFont="1" applyFill="1" applyBorder="1" applyAlignment="1" applyProtection="1">
      <alignment horizontal="center" vertical="center" wrapText="1"/>
      <protection locked="0"/>
    </xf>
    <xf numFmtId="0" fontId="7" fillId="3" borderId="73" xfId="0" applyFont="1" applyFill="1" applyBorder="1" applyAlignment="1" applyProtection="1">
      <alignment horizontal="center" vertical="center" wrapText="1"/>
      <protection locked="0"/>
    </xf>
    <xf numFmtId="0" fontId="7" fillId="3" borderId="74" xfId="0" applyFont="1" applyFill="1" applyBorder="1" applyAlignment="1" applyProtection="1">
      <alignment horizontal="center" vertical="center" wrapText="1"/>
      <protection locked="0"/>
    </xf>
    <xf numFmtId="0" fontId="7" fillId="3" borderId="70" xfId="0" applyFont="1" applyFill="1" applyBorder="1" applyAlignment="1" applyProtection="1">
      <alignment horizontal="center" vertical="center" wrapText="1"/>
      <protection locked="0"/>
    </xf>
    <xf numFmtId="0" fontId="7" fillId="3" borderId="72" xfId="0" applyFont="1" applyFill="1" applyBorder="1" applyAlignment="1" applyProtection="1">
      <alignment horizontal="center" vertical="center" wrapText="1"/>
      <protection locked="0"/>
    </xf>
    <xf numFmtId="0" fontId="41" fillId="13" borderId="0" xfId="0" applyFont="1" applyFill="1" applyAlignment="1">
      <alignment horizontal="left" vertical="top" wrapText="1"/>
    </xf>
    <xf numFmtId="2" fontId="9" fillId="2" borderId="58" xfId="0" applyNumberFormat="1" applyFont="1" applyFill="1" applyBorder="1" applyAlignment="1">
      <alignment horizontal="left"/>
    </xf>
    <xf numFmtId="0" fontId="14" fillId="2" borderId="0" xfId="0" applyFont="1" applyFill="1" applyAlignment="1">
      <alignment horizontal="center"/>
    </xf>
    <xf numFmtId="165" fontId="32" fillId="2" borderId="46" xfId="5" applyFont="1" applyFill="1" applyBorder="1" applyAlignment="1">
      <alignment horizontal="center"/>
    </xf>
    <xf numFmtId="0" fontId="39" fillId="3" borderId="56" xfId="1" applyFont="1" applyFill="1" applyBorder="1" applyAlignment="1" applyProtection="1">
      <alignment horizontal="left" vertical="top" wrapText="1"/>
      <protection locked="0"/>
    </xf>
    <xf numFmtId="165" fontId="32" fillId="2" borderId="47" xfId="5" applyFont="1" applyFill="1" applyBorder="1" applyAlignment="1">
      <alignment horizontal="center"/>
    </xf>
    <xf numFmtId="0" fontId="37" fillId="8" borderId="18" xfId="1" applyFont="1" applyFill="1" applyBorder="1" applyAlignment="1">
      <alignment horizontal="left" vertical="top" wrapText="1"/>
    </xf>
    <xf numFmtId="2" fontId="9" fillId="2" borderId="57" xfId="0" applyNumberFormat="1" applyFont="1" applyFill="1" applyBorder="1" applyAlignment="1">
      <alignment horizontal="left"/>
    </xf>
    <xf numFmtId="0" fontId="20" fillId="9" borderId="14" xfId="0" applyFont="1" applyFill="1" applyBorder="1" applyAlignment="1">
      <alignment horizontal="center"/>
    </xf>
    <xf numFmtId="167" fontId="33" fillId="2" borderId="42" xfId="5" applyNumberFormat="1" applyFont="1" applyFill="1" applyBorder="1" applyAlignment="1">
      <alignment horizontal="center"/>
    </xf>
    <xf numFmtId="0" fontId="20" fillId="9" borderId="77" xfId="0" applyFont="1" applyFill="1" applyBorder="1" applyAlignment="1">
      <alignment horizontal="left"/>
    </xf>
    <xf numFmtId="0" fontId="20" fillId="9" borderId="78" xfId="0" applyFont="1" applyFill="1" applyBorder="1" applyAlignment="1">
      <alignment horizontal="left"/>
    </xf>
    <xf numFmtId="167" fontId="33" fillId="2" borderId="5" xfId="5" applyNumberFormat="1" applyFont="1" applyFill="1" applyBorder="1" applyAlignment="1">
      <alignment horizontal="center"/>
    </xf>
    <xf numFmtId="0" fontId="7" fillId="3" borderId="68" xfId="0" applyFont="1" applyFill="1" applyBorder="1" applyAlignment="1" applyProtection="1">
      <alignment horizontal="left" vertical="center" wrapText="1" indent="1"/>
      <protection locked="0"/>
    </xf>
    <xf numFmtId="0" fontId="7" fillId="3" borderId="69" xfId="0" applyFont="1" applyFill="1" applyBorder="1" applyAlignment="1" applyProtection="1">
      <alignment horizontal="left" vertical="center" wrapText="1" indent="1"/>
      <protection locked="0"/>
    </xf>
    <xf numFmtId="0" fontId="7" fillId="3" borderId="73" xfId="0" applyFont="1" applyFill="1" applyBorder="1" applyAlignment="1" applyProtection="1">
      <alignment horizontal="left" vertical="center" wrapText="1" indent="1"/>
      <protection locked="0"/>
    </xf>
    <xf numFmtId="0" fontId="7" fillId="3" borderId="74" xfId="0" applyFont="1" applyFill="1" applyBorder="1" applyAlignment="1" applyProtection="1">
      <alignment horizontal="left" vertical="center" wrapText="1" indent="1"/>
      <protection locked="0"/>
    </xf>
    <xf numFmtId="0" fontId="7" fillId="3" borderId="70" xfId="0" applyFont="1" applyFill="1" applyBorder="1" applyAlignment="1" applyProtection="1">
      <alignment horizontal="left" vertical="center" wrapText="1" indent="1"/>
      <protection locked="0"/>
    </xf>
    <xf numFmtId="0" fontId="7" fillId="3" borderId="72" xfId="0" applyFont="1" applyFill="1" applyBorder="1" applyAlignment="1" applyProtection="1">
      <alignment horizontal="left" vertical="center" wrapText="1" indent="1"/>
      <protection locked="0"/>
    </xf>
    <xf numFmtId="0" fontId="10" fillId="2" borderId="73" xfId="0" applyFont="1" applyFill="1" applyBorder="1" applyAlignment="1">
      <alignment horizontal="right" vertical="center" wrapText="1"/>
    </xf>
    <xf numFmtId="0" fontId="10" fillId="2" borderId="0" xfId="0" applyFont="1" applyFill="1" applyAlignment="1">
      <alignment horizontal="right" vertical="center" wrapText="1"/>
    </xf>
    <xf numFmtId="165" fontId="32" fillId="2" borderId="46" xfId="5" applyFont="1" applyFill="1" applyBorder="1" applyAlignment="1">
      <alignment horizontal="center" vertical="center"/>
    </xf>
    <xf numFmtId="0" fontId="7" fillId="0" borderId="40" xfId="0" applyFont="1" applyBorder="1" applyAlignment="1">
      <alignment vertical="center"/>
    </xf>
    <xf numFmtId="165" fontId="32" fillId="2" borderId="59" xfId="5" applyFont="1" applyFill="1" applyBorder="1" applyAlignment="1">
      <alignment horizontal="center" vertical="center"/>
    </xf>
    <xf numFmtId="0" fontId="7" fillId="0" borderId="39" xfId="0" applyFont="1" applyBorder="1" applyAlignment="1">
      <alignment vertical="center"/>
    </xf>
    <xf numFmtId="2" fontId="9" fillId="2" borderId="54" xfId="0" applyNumberFormat="1" applyFont="1" applyFill="1" applyBorder="1" applyAlignment="1">
      <alignment horizontal="left"/>
    </xf>
    <xf numFmtId="0" fontId="20" fillId="9" borderId="15" xfId="0" applyFont="1" applyFill="1" applyBorder="1" applyAlignment="1">
      <alignment horizontal="center"/>
    </xf>
    <xf numFmtId="167" fontId="33" fillId="2" borderId="45" xfId="5" applyNumberFormat="1" applyFont="1" applyFill="1" applyBorder="1" applyAlignment="1">
      <alignment horizontal="center" vertical="center"/>
    </xf>
    <xf numFmtId="0" fontId="23" fillId="0" borderId="20" xfId="0" applyFont="1" applyBorder="1" applyAlignment="1">
      <alignment vertical="center"/>
    </xf>
    <xf numFmtId="167" fontId="33" fillId="2" borderId="5" xfId="5" applyNumberFormat="1" applyFont="1" applyFill="1" applyBorder="1" applyAlignment="1">
      <alignment horizontal="center" vertical="center"/>
    </xf>
    <xf numFmtId="0" fontId="23" fillId="0" borderId="9" xfId="0" applyFont="1" applyBorder="1" applyAlignment="1">
      <alignment vertical="center"/>
    </xf>
    <xf numFmtId="2" fontId="9" fillId="2" borderId="52" xfId="0" applyNumberFormat="1" applyFont="1" applyFill="1" applyBorder="1" applyAlignment="1">
      <alignment horizontal="left"/>
    </xf>
    <xf numFmtId="167" fontId="33" fillId="2" borderId="42" xfId="5" applyNumberFormat="1" applyFont="1" applyFill="1" applyBorder="1" applyAlignment="1">
      <alignment horizontal="center" vertical="center"/>
    </xf>
    <xf numFmtId="0" fontId="23" fillId="0" borderId="60" xfId="0" applyFont="1" applyBorder="1" applyAlignment="1">
      <alignment vertical="center"/>
    </xf>
    <xf numFmtId="0" fontId="16" fillId="12" borderId="67" xfId="0" applyFont="1" applyFill="1" applyBorder="1" applyAlignment="1">
      <alignment horizontal="center" vertical="center" wrapText="1"/>
    </xf>
    <xf numFmtId="0" fontId="17" fillId="12" borderId="67" xfId="0" applyFont="1" applyFill="1" applyBorder="1" applyAlignment="1">
      <alignment horizontal="center" vertical="center" wrapText="1"/>
    </xf>
    <xf numFmtId="0" fontId="16" fillId="12" borderId="75" xfId="0" applyFont="1" applyFill="1" applyBorder="1" applyAlignment="1">
      <alignment horizontal="center" vertical="center" wrapText="1"/>
    </xf>
    <xf numFmtId="0" fontId="16" fillId="12" borderId="76" xfId="0" applyFont="1" applyFill="1" applyBorder="1" applyAlignment="1">
      <alignment horizontal="center" vertical="center" wrapText="1"/>
    </xf>
    <xf numFmtId="0" fontId="20" fillId="9" borderId="62" xfId="0" applyFont="1" applyFill="1" applyBorder="1" applyAlignment="1">
      <alignment horizontal="center"/>
    </xf>
    <xf numFmtId="0" fontId="7" fillId="2" borderId="0" xfId="0" applyFont="1" applyFill="1" applyAlignment="1"/>
    <xf numFmtId="0" fontId="23" fillId="0" borderId="39" xfId="0" applyFont="1" applyBorder="1" applyAlignment="1"/>
    <xf numFmtId="0" fontId="23" fillId="0" borderId="49" xfId="0" applyFont="1" applyBorder="1" applyAlignment="1"/>
    <xf numFmtId="0" fontId="23" fillId="0" borderId="50" xfId="0" applyFont="1" applyBorder="1" applyAlignment="1"/>
    <xf numFmtId="0" fontId="23" fillId="0" borderId="51" xfId="0" applyFont="1" applyBorder="1" applyAlignment="1"/>
    <xf numFmtId="0" fontId="23" fillId="0" borderId="52" xfId="0" applyFont="1" applyBorder="1" applyAlignment="1"/>
    <xf numFmtId="0" fontId="23" fillId="0" borderId="53" xfId="0" applyFont="1" applyBorder="1" applyAlignment="1"/>
    <xf numFmtId="0" fontId="23" fillId="0" borderId="54" xfId="0" applyFont="1" applyBorder="1" applyAlignment="1"/>
    <xf numFmtId="0" fontId="23" fillId="0" borderId="15" xfId="0" applyFont="1" applyBorder="1" applyAlignment="1"/>
    <xf numFmtId="0" fontId="23" fillId="0" borderId="10" xfId="0" applyFont="1" applyBorder="1" applyAlignment="1" applyProtection="1">
      <protection locked="0"/>
    </xf>
    <xf numFmtId="0" fontId="23" fillId="0" borderId="11" xfId="0" applyFont="1" applyBorder="1" applyAlignment="1" applyProtection="1">
      <protection locked="0"/>
    </xf>
    <xf numFmtId="0" fontId="23" fillId="0" borderId="12" xfId="0" applyFont="1" applyBorder="1" applyAlignment="1" applyProtection="1">
      <protection locked="0"/>
    </xf>
    <xf numFmtId="0" fontId="23" fillId="0" borderId="0" xfId="0" applyFont="1" applyAlignment="1" applyProtection="1">
      <protection locked="0"/>
    </xf>
    <xf numFmtId="0" fontId="23" fillId="0" borderId="13" xfId="0" applyFont="1" applyBorder="1" applyAlignment="1" applyProtection="1">
      <protection locked="0"/>
    </xf>
    <xf numFmtId="0" fontId="23" fillId="0" borderId="14" xfId="0" applyFont="1" applyBorder="1" applyAlignment="1" applyProtection="1">
      <protection locked="0"/>
    </xf>
    <xf numFmtId="0" fontId="23" fillId="0" borderId="15" xfId="0" applyFont="1" applyBorder="1" applyAlignment="1" applyProtection="1">
      <protection locked="0"/>
    </xf>
    <xf numFmtId="0" fontId="23" fillId="0" borderId="16" xfId="0" applyFont="1" applyBorder="1" applyAlignment="1" applyProtection="1">
      <protection locked="0"/>
    </xf>
    <xf numFmtId="0" fontId="23" fillId="0" borderId="40" xfId="0" applyFont="1" applyBorder="1" applyAlignment="1"/>
    <xf numFmtId="0" fontId="23" fillId="0" borderId="41" xfId="0" applyFont="1" applyBorder="1" applyAlignment="1"/>
    <xf numFmtId="0" fontId="23" fillId="0" borderId="20" xfId="0" applyFont="1" applyBorder="1" applyAlignment="1"/>
    <xf numFmtId="0" fontId="23" fillId="0" borderId="9" xfId="0" applyFont="1" applyBorder="1" applyAlignment="1"/>
    <xf numFmtId="0" fontId="23" fillId="0" borderId="60" xfId="0" applyFont="1" applyBorder="1" applyAlignment="1"/>
    <xf numFmtId="0" fontId="28" fillId="10" borderId="0" xfId="0" applyFont="1" applyFill="1" applyAlignment="1"/>
    <xf numFmtId="0" fontId="28" fillId="10" borderId="74" xfId="0" applyFont="1" applyFill="1" applyBorder="1" applyAlignment="1"/>
    <xf numFmtId="0" fontId="23" fillId="0" borderId="62" xfId="0" applyFont="1" applyBorder="1" applyAlignment="1"/>
  </cellXfs>
  <cellStyles count="7">
    <cellStyle name="Comma" xfId="6" xr:uid="{00000000-0005-0000-0000-000007000000}"/>
    <cellStyle name="Currency" xfId="5" xr:uid="{00000000-0005-0000-0000-000006000000}"/>
    <cellStyle name="Currency 2" xfId="3" xr:uid="{00000000-0005-0000-0000-000004000000}"/>
    <cellStyle name="Normal" xfId="0" builtinId="0"/>
    <cellStyle name="Normal 2" xfId="2" xr:uid="{00000000-0005-0000-0000-000003000000}"/>
    <cellStyle name="Normal 3" xfId="4" xr:uid="{00000000-0005-0000-0000-000005000000}"/>
    <cellStyle name="Normal_FHT - Schedules - IFA PSA MGA V2.2" xfId="1" xr:uid="{00000000-0005-0000-0000-000001000000}"/>
  </cellStyles>
  <dxfs count="0"/>
  <tableStyles count="0" defaultTableStyle="TableStyleMedium2" defaultPivotStyle="PivotStyleLight16"/>
  <colors>
    <mruColors>
      <color rgb="FFFFFF99"/>
      <color rgb="FF0000CC"/>
      <color rgb="FFE5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200026</xdr:colOff>
      <xdr:row>2</xdr:row>
      <xdr:rowOff>76200</xdr:rowOff>
    </xdr:from>
    <xdr:ext cx="9344024" cy="8229600"/>
    <xdr:sp macro="" textlink="">
      <xdr:nvSpPr>
        <xdr:cNvPr id="2" name="TextBox 1">
          <a:extLst>
            <a:ext uri="{FF2B5EF4-FFF2-40B4-BE49-F238E27FC236}">
              <a16:creationId xmlns:a16="http://schemas.microsoft.com/office/drawing/2014/main" id="{AF26CF62-AA51-3739-FF83-6177A27E1F94}"/>
            </a:ext>
          </a:extLst>
        </xdr:cNvPr>
        <xdr:cNvSpPr txBox="1"/>
      </xdr:nvSpPr>
      <xdr:spPr>
        <a:xfrm>
          <a:off x="200026" y="523875"/>
          <a:ext cx="9344024" cy="8229600"/>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100"/>
            <a:t>Les organismes responsables doivent remplir l'onglet Budget de l'organisme responsable. Aux fins du présent appel de propositions, l'organisme responsable désigne l'organisme chargé de coordonner une proposition collaborative, d'assurer le leadership auprès des partenaires et d'agir à titre de principale personne-ressource auprès de Santé Ontario ou du ministère de la Santé pour la mise en œuvre, la production de rapports, la responsabilisation et le signalement des problèmes. Le terme « organisme responsable » ne désigne pas les organismes responsables qui ont été désignés par chaque ESO pour accéder aux systèmes d'Accès Soins.</a:t>
          </a:r>
        </a:p>
        <a:p>
          <a:endParaRPr lang="en-CA" sz="1100" b="0"/>
        </a:p>
        <a:p>
          <a:r>
            <a:rPr lang="en-CA" sz="1100" b="0"/>
            <a:t>Pour les projets sans organisme partenaire, les onglets relatifs aux organismes partenaires doivent rester vides. </a:t>
          </a:r>
        </a:p>
        <a:p>
          <a:endParaRPr lang="en-CA" sz="1100" b="0"/>
        </a:p>
        <a:p>
          <a:r>
            <a:rPr lang="en-CA" sz="1100" b="0"/>
            <a:t>Pour les projets comptant des équipes interprofessionnelles de soins primaires (EISP) comme organismes partenaires, veuillez remplir l'onglet Budget de l'organisme responsable ainsi que les onglets Budget des EISP partenaires. Remplissez un onglet Budget des EISP partenaires distinct pour chaque EISP participante et sélectionnez l'entente de financement applicable dans la liste déroulante. Saisissez les renseignements sur le financement et les ETP uniquement pour les EISP pour lesquelles un financement est demandé.  Si vous avez besoin d'onglets Budget des EISP partenaires supplémentaires, veuillez communiquer </a:t>
          </a:r>
          <a:r>
            <a:rPr lang="en-CA" sz="1100" b="0" i="0"/>
            <a:t>avec</a:t>
          </a:r>
          <a:r>
            <a:rPr lang="en-CA" sz="1100" b="0" i="1"/>
            <a:t> </a:t>
          </a:r>
          <a:r>
            <a:rPr lang="en-CA" sz="1100" b="1" i="1"/>
            <a:t>primarycareexpansion@ontariohealth.ca </a:t>
          </a:r>
        </a:p>
        <a:p>
          <a:endParaRPr lang="en-CA" sz="1100" b="0"/>
        </a:p>
        <a:p>
          <a:r>
            <a:rPr lang="en-CA" sz="1100" b="1"/>
            <a:t>Pour tous les projets, veuillez remplir un seul onglet Coûts de démarrage ponctuels </a:t>
          </a:r>
          <a:r>
            <a:rPr lang="en-CA" sz="1100" b="0"/>
            <a:t>(c.-à-d. quel que soit le nombre d'onglets Budget des EISP partenaires utilisés). Saisissez les renseignements sur les COÛTS DE DÉMARRAGE PONCTUELS dans l'onglet prévu à cet effet (ceux-ci peuvent comprendre tous les coûts de démarrage ponctuels prévus). Les dépenses admissibles peuvent comprendre </a:t>
          </a:r>
          <a:r>
            <a:rPr lang="en-CA" sz="1100" b="1"/>
            <a:t>les rénovations des locaux cliniques</a:t>
          </a:r>
          <a:r>
            <a:rPr lang="en-CA" sz="1100" b="0"/>
            <a:t>, </a:t>
          </a:r>
          <a:r>
            <a:rPr lang="en-CA" sz="1100" b="1"/>
            <a:t>administratifs et partagés nécessaires</a:t>
          </a:r>
          <a:r>
            <a:rPr lang="en-CA" sz="1100" b="0"/>
            <a:t> au démarrage(</a:t>
          </a:r>
          <a:r>
            <a:rPr lang="en-CA" sz="1100" b="1"/>
            <a:t>améliorations physiques admissibles apportées à des locaux appartenant à l'organisme</a:t>
          </a:r>
          <a:r>
            <a:rPr lang="en-CA" sz="1100" b="0"/>
            <a:t>), les améliorations locatives (</a:t>
          </a:r>
          <a:r>
            <a:rPr lang="en-CA" sz="1100" b="1"/>
            <a:t>améliorations durables financées par le locataire et intégrées aux locaux loués</a:t>
          </a:r>
          <a:r>
            <a:rPr lang="en-CA" sz="1100" b="0"/>
            <a:t>), ainsi que d'autres coûts de préparation non liés aux locaux, comme le mobilier, les installations, les technologies de l'information et l'équipement connexe, le cas échéant. Veuillez noter que les coûts de démarrage initiaux seront examinés et que le montant final approuvé sera réaffecté à partir des fonds excédentaires prévus pour 2027-2028, conformément aux directives du ministère relatives aux locaux, à la Directive en matière d'approvisionnement dans le secteur parapublic, aux ETP des équipes de santé familiale (ESF) et des cliniques dirigées par du personnel infirmier praticien (CPIP), aux dispositions en matière d'approvisionnement des ERS-M des centres de santé communautaire (CSC), ainsi qu'à la Politique financière communautaire (PFC).  Si vous avez besoin de renseignements supplémentaires, veuillez communiquer avec votre représentant régional et mettre </a:t>
          </a:r>
          <a:r>
            <a:rPr lang="en-CA" sz="1100" b="1" i="1"/>
            <a:t>primarycareexpansion@ontariohealth.ca </a:t>
          </a:r>
          <a:r>
            <a:rPr lang="en-CA" sz="1100" b="0"/>
            <a:t>en copie </a:t>
          </a:r>
        </a:p>
        <a:p>
          <a:endParaRPr lang="en-CA" sz="1100" b="0"/>
        </a:p>
        <a:p>
          <a:r>
            <a:rPr lang="en-CA" sz="1100" b="1"/>
            <a:t>Message clé concernant le transfert de fonds à d'autres fournisseurs de services de santé :</a:t>
          </a:r>
        </a:p>
        <a:p>
          <a:endParaRPr lang="en-CA" sz="1100" b="0"/>
        </a:p>
        <a:p>
          <a:r>
            <a:rPr lang="en-CA" sz="1100" b="0"/>
            <a:t>Aux fins du présent appel de propositions, les EISP désignent les ESF, les CPIP, les CSC et les organismes autochtones de soins de santé primaires (OASSP). Conformément aux modalités de leur entente de financement applicable, les EISP ne peuvent transférer de fonds à d'autres fournisseurs de services de santé ou cliniciens sans le consentement et l'approbation écrits de Santé Ontario ou du ministère. Tous les postes financés dans le cadre d'une entente avec une EISP doivent être occupés par des employés de l'organisme EISP bénéficiaire.</a:t>
          </a:r>
        </a:p>
        <a:p>
          <a:endParaRPr lang="en-CA" sz="1100" b="0"/>
        </a:p>
        <a:p>
          <a:r>
            <a:rPr lang="en-CA" sz="1100" b="0"/>
            <a:t>À l'heure actuelle, il n'est pas prévu de créer ou de financer d'autres modèles ni de permettre aux EISP nouvelles ou élargies de transférer directement des fonds aux médecins ou aux groupes de médecins. Toutefois, les EISP peuvent collaborer et travailler avec des médecins ou des groupes de médecins sans que cela implique un transfert de fonds.  Par exemple :</a:t>
          </a:r>
        </a:p>
        <a:p>
          <a:endParaRPr lang="en-CA" sz="1100" b="0"/>
        </a:p>
        <a:p>
          <a:endParaRPr lang="en-CA" sz="1100" b="0"/>
        </a:p>
        <a:p>
          <a:r>
            <a:rPr lang="en-CA" sz="1100" b="0"/>
            <a:t>•  Les ESF établies peuvent inviter les organismes de santé familiale (OSF) locaux à s'affilier officiellement à leur ESF, conformément à l'article 3.2 de l'entente relative aux ESF.</a:t>
          </a:r>
        </a:p>
        <a:p>
          <a:r>
            <a:rPr lang="en-CA" sz="1100" b="0"/>
            <a:t>• Les groupes de médecins (p. ex., un ou plusieurs organismes de santé familiale) peuvent créer une nouvelle ESF. Les personnes intéressées par la création d'une nouvelle équipe sont encouragées à communiquer avec le ministère ou Santé Ontario pour obtenir des orientations sur le processus.</a:t>
          </a:r>
        </a:p>
        <a:p>
          <a:endParaRPr lang="en-CA" sz="1100" b="0"/>
        </a:p>
        <a:p>
          <a:r>
            <a:rPr lang="en-CA" sz="1100" b="0"/>
            <a:t>Le Plan d'action pour les soins primaires est conçu de manière à ce que les EISP nouvelles et élargies présentent une demande de financement permettant d'accroître le rattachement. Les trois exemples ci-dessus montrent comment les ESF et les groupes de médecins peuvent travailler ensemble.</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190500</xdr:colOff>
      <xdr:row>2</xdr:row>
      <xdr:rowOff>180974</xdr:rowOff>
    </xdr:from>
    <xdr:ext cx="5229225" cy="9782175"/>
    <xdr:sp macro="" textlink="">
      <xdr:nvSpPr>
        <xdr:cNvPr id="2" name="TextBox 1">
          <a:extLst>
            <a:ext uri="{FF2B5EF4-FFF2-40B4-BE49-F238E27FC236}">
              <a16:creationId xmlns:a16="http://schemas.microsoft.com/office/drawing/2014/main" id="{08CB147A-C98F-4DC7-8A01-12B92C8D72D4}"/>
            </a:ext>
          </a:extLst>
        </xdr:cNvPr>
        <xdr:cNvSpPr txBox="1"/>
      </xdr:nvSpPr>
      <xdr:spPr>
        <a:xfrm>
          <a:off x="13392150" y="781049"/>
          <a:ext cx="5229225" cy="9782175"/>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800" b="1"/>
            <a:t>Instructions:</a:t>
          </a:r>
        </a:p>
        <a:p>
          <a:endParaRPr lang="en-CA" sz="1100" b="0"/>
        </a:p>
        <a:p>
          <a:r>
            <a:rPr lang="en-CA" sz="1400" b="1"/>
            <a:t>ÉTAPE 1 :</a:t>
          </a:r>
        </a:p>
        <a:p>
          <a:r>
            <a:rPr lang="en-CA" sz="1100" b="0"/>
            <a:t>Saisissez les renseignements sur les RESSOURCES HUMAINES en sélectionnant les titres de poste des ressources (disponibles dans la liste déroulante de la colonne B - le salaire s'affichera automatiquement)</a:t>
          </a:r>
        </a:p>
        <a:p>
          <a:r>
            <a:rPr lang="en-CA" sz="1100" b="0"/>
            <a:t>Indiquez le nombre annuel d'équivalents temps plein (ETP) pour chaque ressource dans la colonne F</a:t>
          </a:r>
        </a:p>
        <a:p>
          <a:r>
            <a:rPr lang="en-CA" sz="1100" b="0"/>
            <a:t>Le financement de base total sera calculé automatiquement.</a:t>
          </a:r>
        </a:p>
        <a:p>
          <a:r>
            <a:rPr lang="en-CA" sz="1100" b="0"/>
            <a:t>Veuillez indiquer, dans la colonne D de ce tableau budgétaire, le principal lieu d'affectation où l'ETP fournira des services.</a:t>
          </a:r>
          <a:endParaRPr lang="en-CA" sz="1400" b="0"/>
        </a:p>
        <a:p>
          <a:endParaRPr lang="en-CA" sz="1400" b="1"/>
        </a:p>
        <a:p>
          <a:r>
            <a:rPr lang="en-CA" sz="1400" b="1"/>
            <a:t>ÉTAPE 2 :</a:t>
          </a:r>
        </a:p>
        <a:p>
          <a:r>
            <a:rPr lang="en-CA" sz="1100" b="0"/>
            <a:t>Saisissez le nombre de vacations de spécialistes dans la colonne C (le financement sera calculé automatiquement selon le taux indiqué - 760 $ par période de trois heures)</a:t>
          </a:r>
        </a:p>
        <a:p>
          <a:r>
            <a:rPr lang="en-CA" sz="1100" b="0"/>
            <a:t>Saisissez le nombre annuel d'ETP d'IP pour les médecins collaborateurs dans la colonne C (le financement sera calculé automatiquement selon le taux indiqué - 12 309,69 $ par année, par ETP d'IP)</a:t>
          </a:r>
        </a:p>
        <a:p>
          <a:r>
            <a:rPr lang="en-CA" sz="1100" b="0"/>
            <a:t>Veuillez indiquer, dans la colonne D de ce tableau budgétaire, le principal lieu d'affectation où l'ETP fournira des services.</a:t>
          </a:r>
        </a:p>
        <a:p>
          <a:endParaRPr lang="en-CA" sz="1400" b="1"/>
        </a:p>
        <a:p>
          <a:r>
            <a:rPr lang="en-CA" sz="1400" b="1"/>
            <a:t>ÉTAPE 3 :</a:t>
          </a:r>
        </a:p>
        <a:p>
          <a:r>
            <a:rPr lang="en-CA" sz="1100" b="0"/>
            <a:t>Saisissez les ETP DE MÉDECINS en indiquant le nombre annuel d'ETP pour chaque type de médecin (CSC, MSM, OASSP) dans la colonne C</a:t>
          </a:r>
        </a:p>
        <a:p>
          <a:r>
            <a:rPr lang="en-CA" sz="1100" b="0"/>
            <a:t>Veuillez indiquer, dans la colonne D de ce tableau budgétaire, le principal lieu d'affectation où l'ETP fournira des services.</a:t>
          </a:r>
        </a:p>
        <a:p>
          <a:endParaRPr lang="en-CA" sz="1100" b="1"/>
        </a:p>
        <a:p>
          <a:r>
            <a:rPr lang="en-CA" sz="1400" b="1"/>
            <a:t>ÉTAPE 4 :</a:t>
          </a:r>
        </a:p>
        <a:p>
          <a:r>
            <a:rPr lang="en-CA" sz="1100" b="0"/>
            <a:t>Passez en revue les renseignements sur les FRAIS GÉNÉRAUX D'EXPLOITATION dans les cellules prévues à cet effet (ils correspondent à des frais généraux de 25 % par ETP pour le nombre total d'ETP figurant dans le tableau des ressources humaines ci-dessus)</a:t>
          </a:r>
        </a:p>
        <a:p>
          <a:endParaRPr lang="en-CA" sz="1100" b="1"/>
        </a:p>
        <a:p>
          <a:r>
            <a:rPr lang="en-CA" sz="1400" b="1"/>
            <a:t>ÉTAPE 5 :</a:t>
          </a:r>
        </a:p>
        <a:p>
          <a:r>
            <a:rPr lang="en-CA" sz="1100" b="0"/>
            <a:t>Remplissez un onglet Budget des EISP partenaires distinct pour chaque EISP participante et sélectionnez l'entente de financement applicable dans la liste déroulante. Saisissez les renseignements sur le financement et les ETP uniquement pour les EISP pour lesquelles un financement est demandé. </a:t>
          </a:r>
        </a:p>
        <a:p>
          <a:endParaRPr lang="en-CA" sz="1400" b="1"/>
        </a:p>
        <a:p>
          <a:r>
            <a:rPr lang="en-CA" sz="1400" b="1"/>
            <a:t>Remarques :</a:t>
          </a:r>
          <a:endParaRPr lang="en-CA" sz="1100" b="1"/>
        </a:p>
        <a:p>
          <a:r>
            <a:rPr lang="en-CA" sz="1100" b="0"/>
            <a:t>- Veuillez sélectionner le titre de poste qui correspond le mieux au rôle des ETP demandés</a:t>
          </a:r>
        </a:p>
        <a:p>
          <a:r>
            <a:rPr lang="en-CA" sz="1100" b="0"/>
            <a:t>- Les taux salariaux sont fournis aux fins de l'établissement du budget et ne tiennent pas compte des augmentations futures. </a:t>
          </a:r>
        </a:p>
        <a:p>
          <a:r>
            <a:rPr lang="en-CA" sz="1100" b="0"/>
            <a:t>- Ce tableau budgétaire s'applique uniquement aux fins de ce financement particulier</a:t>
          </a:r>
        </a:p>
        <a:p>
          <a:endParaRPr lang="en-CA" sz="1400" b="1"/>
        </a:p>
        <a:p>
          <a:r>
            <a:rPr lang="en-CA" sz="1100" b="1" u="sng"/>
            <a:t>Important</a:t>
          </a:r>
          <a:r>
            <a:rPr lang="en-CA" sz="1100" b="1"/>
            <a:t> : ne modifiez pas la structure, les formules, la mise en forme ni les listes déroulantes de ce modèle. Si vous avez besoin de lignes supplémentaires ou d'onglets Budget des EISP partenaires supplémentaires, veuillez communiquer avec </a:t>
          </a:r>
          <a:r>
            <a:rPr lang="en-CA" sz="1100" b="1" i="1"/>
            <a:t>primarycareexpansion@ontariohealth.ca</a:t>
          </a:r>
          <a:endParaRPr lang="en-CA" sz="1000" b="1" i="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0</xdr:row>
      <xdr:rowOff>285749</xdr:rowOff>
    </xdr:from>
    <xdr:ext cx="7096125" cy="6238875"/>
    <xdr:sp macro="" textlink="">
      <xdr:nvSpPr>
        <xdr:cNvPr id="2" name="TextBox 1">
          <a:extLst>
            <a:ext uri="{FF2B5EF4-FFF2-40B4-BE49-F238E27FC236}">
              <a16:creationId xmlns:a16="http://schemas.microsoft.com/office/drawing/2014/main" id="{9B1E14F4-71C5-40A3-AEC5-BA3DF20622AC}"/>
            </a:ext>
          </a:extLst>
        </xdr:cNvPr>
        <xdr:cNvSpPr txBox="1"/>
      </xdr:nvSpPr>
      <xdr:spPr>
        <a:xfrm>
          <a:off x="11963400" y="285749"/>
          <a:ext cx="7096125" cy="6238875"/>
        </a:xfrm>
        <a:prstGeom prst="rect">
          <a:avLst/>
        </a:prstGeom>
        <a:solidFill>
          <a:srgbClr val="E5FFFF"/>
        </a:solidFill>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1800" b="1"/>
            <a:t>INSTRUCTIONS</a:t>
          </a:r>
        </a:p>
        <a:p>
          <a:endParaRPr lang="en-CA" sz="1100" b="1"/>
        </a:p>
        <a:p>
          <a:r>
            <a:rPr lang="en-CA" sz="1100" b="0"/>
            <a:t>Saisissez les renseignements sur les COÛTS DE DÉMARRAGE PONCTUELS dans le tableau fourni, y compris l'emplacement de l'organisme associé et une brève description de chaque type de coût (p. ex., liés aux locaux cliniques, comme la reconfiguration de locaux existants à des fins cliniques ou des améliorations locatives mineures, notamment des travaux de plomberie ou d'électricité, etc., ou non liés aux locaux, comme le mobilier et les installations, les TI et la technologie, etc.). Veuillez vous assurer qu'un seul type de coût de démarrage est indiqué par poste et que les coûts sont ventilés par emplacement (c.-à-d. ne regroupez pas plusieurs types de coûts ou plusieurs emplacements sur une même ligne). Si des lignes supplémentaires sont nécessaires dans ce tableau budgétaire, veuillez communiquer avec « primarycareexpansion@ontariohealth.ca ». Veuillez noter que les coûts de démarrage initiaux seront examinés et que le montant final approuvé sera réaffecté à partir des fonds excédentaires prévus pour 2027-2028, conformément aux directives du ministère relatives aux locaux, à la Directive en matière d'approvisionnement dans le secteur parapublic, aux ETP des ESF et des CPIP, aux dispositions en matière d'approvisionnement des ERS-M des CSC, ainsi qu'à la Politique financière communautaire (PFC). </a:t>
          </a:r>
        </a:p>
        <a:p>
          <a:endParaRPr lang="en-CA" sz="1100" b="0"/>
        </a:p>
        <a:p>
          <a:endParaRPr lang="en-CA" sz="1100" b="1"/>
        </a:p>
        <a:p>
          <a:r>
            <a:rPr lang="en-CA" sz="1600" b="1"/>
            <a:t>Comment les coûts de démarrage ponctuels seront-ils financés?</a:t>
          </a:r>
        </a:p>
        <a:p>
          <a:endParaRPr lang="en-CA" sz="1100" b="1" baseline="0"/>
        </a:p>
        <a:p>
          <a:r>
            <a:rPr lang="en-CA" sz="1100" b="0"/>
            <a:t>Tous les coûts de démarrage ponctuels doivent être financés à même les fonds excédentaires prévus au cours de l'exercice 2027-2028. Plus précisément, ces coûts seront couverts par la réaffectation de tout excédent prévu au titre de l'enveloppe des ressources humaines en santé (RHS) et/ou du budget des frais généraux d'exploitation pour 2027-2028. Toute réaffectation de ce type demeure assujettie à l'examen et à l'approbation finale de Santé Ontario et/ou du ministère de la Santé et doit respecter les exigences énoncées dans les directives, les politiques et les ententes en vigueur relatives aux locaux cliniques ainsi que dans la Politique financière communautaire (PFC). </a:t>
          </a:r>
        </a:p>
        <a:p>
          <a:endParaRPr lang="en-CA" sz="1100" b="0"/>
        </a:p>
        <a:p>
          <a:r>
            <a:rPr lang="en-CA" sz="1100" b="0"/>
            <a:t>Veuillez tenir compte du temps et des ressources nécessaires pour mener à bien les processus d'approvisionnement liés aux locaux lors de la planification des échéanciers du projet et des activités de mise en œuvre.</a:t>
          </a:r>
        </a:p>
        <a:p>
          <a:endParaRPr lang="en-CA" sz="1100" b="0"/>
        </a:p>
        <a:p>
          <a:r>
            <a:rPr lang="en-CA" sz="1100" b="0"/>
            <a:t>Les EISP qui envisagent d'utiliser le financement destiné aux médecins pour couvrir des coûts de démarrage doivent consulter leur ou leurs représentants régionaux de Santé Ontario au préalable afin de s'assurer du respect des exigences applicables en matière de financement et d'approbation. Si vous avez besoin de renseignements supplémentaires, veuillez communiquer avec votre représentant régional et mettre primarycareexpansion@ontariohealth.ca en copie </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271F2-6E3D-40B0-AA6F-F629378E6687}">
  <sheetPr>
    <tabColor rgb="FFFFFF99"/>
  </sheetPr>
  <dimension ref="B2"/>
  <sheetViews>
    <sheetView workbookViewId="0"/>
  </sheetViews>
  <sheetFormatPr defaultColWidth="9.140625" defaultRowHeight="12"/>
  <cols>
    <col min="1" max="1" width="3.7109375" style="68" customWidth="1"/>
    <col min="2" max="16384" width="9.140625" style="68"/>
  </cols>
  <sheetData>
    <row r="2" spans="2:2" ht="23.25">
      <c r="B2" s="67" t="s">
        <v>0</v>
      </c>
    </row>
  </sheetData>
  <sheetProtection algorithmName="SHA-512" hashValue="rMT+tLv3Z/qnTSQ7qy9p1LjGKxovBCZcvhb9QC7V9+IcCDIPKbeA4gND/JcMUXD9ESMjzX0040nxzpf1a74R2Q==" saltValue="KxjLtov+NYdRNOf8y6eblA==" spinCount="100000" sheet="1" objects="1" scenario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CC"/>
  </sheetPr>
  <dimension ref="A1:AA59"/>
  <sheetViews>
    <sheetView tabSelected="1" zoomScaleNormal="100" workbookViewId="0">
      <selection activeCell="C5" sqref="C5"/>
    </sheetView>
  </sheetViews>
  <sheetFormatPr defaultColWidth="9.140625" defaultRowHeight="15"/>
  <cols>
    <col min="1" max="1" width="2" style="2" customWidth="1"/>
    <col min="2" max="2" width="71" style="2" customWidth="1"/>
    <col min="3" max="3" width="42.140625" style="2" customWidth="1"/>
    <col min="4" max="4" width="31.140625" style="2" customWidth="1"/>
    <col min="5" max="5" width="13" style="2" customWidth="1"/>
    <col min="6" max="6" width="16.42578125" style="2" customWidth="1"/>
    <col min="7" max="7" width="22.28515625" style="2" customWidth="1"/>
    <col min="8" max="8" width="17.42578125" style="2" customWidth="1"/>
    <col min="9" max="9" width="5.42578125" style="2" customWidth="1"/>
    <col min="10" max="10" width="2.14062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1:27" ht="25.5" customHeight="1">
      <c r="A1" s="69"/>
      <c r="B1" s="69" t="s">
        <v>1</v>
      </c>
      <c r="F1" s="70"/>
      <c r="G1" s="70"/>
      <c r="H1" s="70"/>
    </row>
    <row r="2" spans="1:27" ht="21.75" customHeight="1">
      <c r="B2" s="71"/>
      <c r="C2" s="72"/>
      <c r="D2" s="72"/>
      <c r="E2" s="72"/>
      <c r="F2" s="70"/>
      <c r="G2" s="70"/>
      <c r="H2" s="70"/>
      <c r="K2" s="8"/>
    </row>
    <row r="4" spans="1:27" ht="18.75" customHeight="1">
      <c r="B4" s="8" t="s">
        <v>2</v>
      </c>
      <c r="C4" s="35"/>
      <c r="D4" s="219" t="s">
        <v>3</v>
      </c>
      <c r="E4" s="220"/>
      <c r="F4" s="213"/>
      <c r="G4" s="214"/>
    </row>
    <row r="5" spans="1:27" ht="15.75" customHeight="1">
      <c r="B5" s="8" t="s">
        <v>4</v>
      </c>
      <c r="C5" s="36"/>
      <c r="D5" s="219"/>
      <c r="E5" s="220"/>
      <c r="F5" s="215"/>
      <c r="G5" s="216"/>
    </row>
    <row r="6" spans="1:27" ht="18.75">
      <c r="B6" s="8" t="s">
        <v>5</v>
      </c>
      <c r="C6" s="73"/>
      <c r="D6" s="219"/>
      <c r="E6" s="220"/>
      <c r="F6" s="217"/>
      <c r="G6" s="218"/>
      <c r="T6" s="189"/>
      <c r="U6" s="239"/>
      <c r="V6" s="239"/>
      <c r="W6" s="239"/>
      <c r="X6" s="239"/>
      <c r="Y6" s="239"/>
      <c r="Z6" s="239"/>
      <c r="AA6" s="239"/>
    </row>
    <row r="7" spans="1:27" ht="4.5" customHeight="1">
      <c r="T7" s="239"/>
      <c r="U7" s="239"/>
      <c r="V7" s="239"/>
      <c r="W7" s="239"/>
      <c r="X7" s="239"/>
      <c r="Y7" s="239"/>
      <c r="Z7" s="239"/>
      <c r="AA7" s="239"/>
    </row>
    <row r="8" spans="1:27" ht="20.25" customHeight="1">
      <c r="B8" s="74"/>
      <c r="C8" s="75"/>
      <c r="D8" s="75"/>
      <c r="E8" s="75"/>
      <c r="F8" s="76"/>
      <c r="G8" s="75"/>
      <c r="T8" s="239"/>
      <c r="U8" s="239"/>
      <c r="V8" s="239"/>
      <c r="W8" s="239"/>
      <c r="X8" s="239"/>
      <c r="Y8" s="239"/>
      <c r="Z8" s="239"/>
      <c r="AA8" s="239"/>
    </row>
    <row r="9" spans="1:27" ht="73.5" customHeight="1" thickBot="1">
      <c r="A9" s="77"/>
      <c r="B9" s="78" t="s">
        <v>6</v>
      </c>
      <c r="C9" s="79" t="s">
        <v>7</v>
      </c>
      <c r="D9" s="80" t="s">
        <v>8</v>
      </c>
      <c r="E9" s="80" t="s">
        <v>9</v>
      </c>
      <c r="F9" s="80" t="s">
        <v>10</v>
      </c>
      <c r="G9" s="80" t="s">
        <v>11</v>
      </c>
      <c r="T9" s="239"/>
      <c r="U9" s="239"/>
      <c r="V9" s="239"/>
      <c r="W9" s="239"/>
      <c r="X9" s="239"/>
      <c r="Y9" s="239"/>
      <c r="Z9" s="239"/>
      <c r="AA9" s="239"/>
    </row>
    <row r="10" spans="1:27" ht="15" customHeight="1">
      <c r="B10" s="39"/>
      <c r="C10" s="81" t="str">
        <f>IFERROR(VLOOKUP($B10,Roles!$A$2:$C$54,2,FALSE),"")</f>
        <v/>
      </c>
      <c r="D10" s="40"/>
      <c r="E10" s="82" t="str">
        <f>IFERROR(VLOOKUP($B10,Roles!$A$2:$C$54,3,FALSE),"")</f>
        <v/>
      </c>
      <c r="F10" s="41"/>
      <c r="G10" s="83" t="str">
        <f t="shared" ref="G10:G32" si="0">IFERROR(F10*E10,"")</f>
        <v/>
      </c>
      <c r="T10" s="239"/>
      <c r="U10" s="239"/>
      <c r="V10" s="239"/>
      <c r="W10" s="239"/>
      <c r="X10" s="239"/>
      <c r="Y10" s="239"/>
      <c r="Z10" s="239"/>
      <c r="AA10" s="239"/>
    </row>
    <row r="11" spans="1:27" ht="15" customHeight="1">
      <c r="B11" s="42"/>
      <c r="C11" s="81" t="str">
        <f>IFERROR(VLOOKUP($B11,Roles!$A$2:$C$54,2,FALSE),"")</f>
        <v/>
      </c>
      <c r="D11" s="43"/>
      <c r="E11" s="84" t="str">
        <f>IFERROR(VLOOKUP($B11,Roles!$A$2:$C$54,3,FALSE),"")</f>
        <v/>
      </c>
      <c r="F11" s="44"/>
      <c r="G11" s="85" t="str">
        <f t="shared" si="0"/>
        <v/>
      </c>
      <c r="T11" s="239"/>
      <c r="U11" s="239"/>
      <c r="V11" s="239"/>
      <c r="W11" s="239"/>
      <c r="X11" s="239"/>
      <c r="Y11" s="239"/>
      <c r="Z11" s="239"/>
      <c r="AA11" s="239"/>
    </row>
    <row r="12" spans="1:27" ht="15" customHeight="1">
      <c r="B12" s="42"/>
      <c r="C12" s="81" t="str">
        <f>IFERROR(VLOOKUP($B12,Roles!$A$2:$C$54,2,FALSE),"")</f>
        <v/>
      </c>
      <c r="D12" s="43"/>
      <c r="E12" s="84" t="str">
        <f>IFERROR(VLOOKUP($B12,Roles!$A$2:$C$54,3,FALSE),"")</f>
        <v/>
      </c>
      <c r="F12" s="44"/>
      <c r="G12" s="85" t="str">
        <f t="shared" si="0"/>
        <v/>
      </c>
      <c r="T12" s="239"/>
      <c r="U12" s="239"/>
      <c r="V12" s="239"/>
      <c r="W12" s="239"/>
      <c r="X12" s="239"/>
      <c r="Y12" s="239"/>
      <c r="Z12" s="239"/>
      <c r="AA12" s="239"/>
    </row>
    <row r="13" spans="1:27" ht="15" customHeight="1">
      <c r="B13" s="42"/>
      <c r="C13" s="81" t="str">
        <f>IFERROR(VLOOKUP($B13,Roles!$A$2:$C$54,2,FALSE),"")</f>
        <v/>
      </c>
      <c r="D13" s="43"/>
      <c r="E13" s="84" t="str">
        <f>IFERROR(VLOOKUP($B13,Roles!$A$2:$C$54,3,FALSE),"")</f>
        <v/>
      </c>
      <c r="F13" s="44"/>
      <c r="G13" s="85" t="str">
        <f t="shared" si="0"/>
        <v/>
      </c>
      <c r="T13" s="239"/>
      <c r="U13" s="239"/>
      <c r="V13" s="239"/>
      <c r="W13" s="239"/>
      <c r="X13" s="239"/>
      <c r="Y13" s="239"/>
      <c r="Z13" s="239"/>
      <c r="AA13" s="239"/>
    </row>
    <row r="14" spans="1:27" ht="15" customHeight="1">
      <c r="B14" s="42"/>
      <c r="C14" s="81" t="str">
        <f>IFERROR(VLOOKUP($B14,Roles!$A$2:$C$54,2,FALSE),"")</f>
        <v/>
      </c>
      <c r="D14" s="43"/>
      <c r="E14" s="84" t="str">
        <f>IFERROR(VLOOKUP($B14,Roles!$A$2:$C$54,3,FALSE),"")</f>
        <v/>
      </c>
      <c r="F14" s="44"/>
      <c r="G14" s="85" t="str">
        <f t="shared" si="0"/>
        <v/>
      </c>
      <c r="T14" s="239"/>
      <c r="U14" s="239"/>
      <c r="V14" s="239"/>
      <c r="W14" s="239"/>
      <c r="X14" s="239"/>
      <c r="Y14" s="239"/>
      <c r="Z14" s="239"/>
      <c r="AA14" s="239"/>
    </row>
    <row r="15" spans="1:27" ht="15" customHeight="1">
      <c r="B15" s="42"/>
      <c r="C15" s="81" t="str">
        <f>IFERROR(VLOOKUP($B15,Roles!$A$2:$C$54,2,FALSE),"")</f>
        <v/>
      </c>
      <c r="D15" s="43"/>
      <c r="E15" s="84" t="str">
        <f>IFERROR(VLOOKUP($B15,Roles!$A$2:$C$54,3,FALSE),"")</f>
        <v/>
      </c>
      <c r="F15" s="44"/>
      <c r="G15" s="85" t="str">
        <f t="shared" si="0"/>
        <v/>
      </c>
      <c r="T15" s="239"/>
      <c r="U15" s="239"/>
      <c r="V15" s="239"/>
      <c r="W15" s="239"/>
      <c r="X15" s="239"/>
      <c r="Y15" s="239"/>
      <c r="Z15" s="239"/>
      <c r="AA15" s="239"/>
    </row>
    <row r="16" spans="1:27" ht="15" customHeight="1">
      <c r="B16" s="42"/>
      <c r="C16" s="81" t="str">
        <f>IFERROR(VLOOKUP($B16,Roles!$A$2:$C$54,2,FALSE),"")</f>
        <v/>
      </c>
      <c r="D16" s="43"/>
      <c r="E16" s="84" t="str">
        <f>IFERROR(VLOOKUP($B16,Roles!$A$2:$C$54,3,FALSE),"")</f>
        <v/>
      </c>
      <c r="F16" s="44"/>
      <c r="G16" s="85" t="str">
        <f t="shared" si="0"/>
        <v/>
      </c>
      <c r="T16" s="239"/>
      <c r="U16" s="239"/>
      <c r="V16" s="239"/>
      <c r="W16" s="239"/>
      <c r="X16" s="239"/>
      <c r="Y16" s="239"/>
      <c r="Z16" s="239"/>
      <c r="AA16" s="239"/>
    </row>
    <row r="17" spans="2:27" ht="15" customHeight="1">
      <c r="B17" s="42"/>
      <c r="C17" s="81" t="str">
        <f>IFERROR(VLOOKUP($B17,Roles!$A$2:$C$54,2,FALSE),"")</f>
        <v/>
      </c>
      <c r="D17" s="43"/>
      <c r="E17" s="86" t="str">
        <f>IFERROR(VLOOKUP($B17,Roles!$A$2:$C$54,3,FALSE),"")</f>
        <v/>
      </c>
      <c r="F17" s="44"/>
      <c r="G17" s="85" t="str">
        <f t="shared" si="0"/>
        <v/>
      </c>
      <c r="T17" s="239"/>
      <c r="U17" s="239"/>
      <c r="V17" s="239"/>
      <c r="W17" s="239"/>
      <c r="X17" s="239"/>
      <c r="Y17" s="239"/>
      <c r="Z17" s="239"/>
      <c r="AA17" s="239"/>
    </row>
    <row r="18" spans="2:27" ht="15" customHeight="1">
      <c r="B18" s="42"/>
      <c r="C18" s="81" t="str">
        <f>IFERROR(VLOOKUP($B18,Roles!$A$2:$C$54,2,FALSE),"")</f>
        <v/>
      </c>
      <c r="D18" s="43"/>
      <c r="E18" s="86" t="str">
        <f>IFERROR(VLOOKUP($B18,Roles!$A$2:$C$54,3,FALSE),"")</f>
        <v/>
      </c>
      <c r="F18" s="44"/>
      <c r="G18" s="85" t="str">
        <f>IFERROR(F18*E18,"")</f>
        <v/>
      </c>
      <c r="T18" s="239"/>
      <c r="U18" s="239"/>
      <c r="V18" s="239"/>
      <c r="W18" s="239"/>
      <c r="X18" s="239"/>
      <c r="Y18" s="239"/>
      <c r="Z18" s="239"/>
      <c r="AA18" s="239"/>
    </row>
    <row r="19" spans="2:27" ht="15" customHeight="1">
      <c r="B19" s="42"/>
      <c r="C19" s="81" t="str">
        <f>IFERROR(VLOOKUP($B19,Roles!$A$2:$C$54,2,FALSE),"")</f>
        <v/>
      </c>
      <c r="D19" s="43"/>
      <c r="E19" s="86" t="str">
        <f>IFERROR(VLOOKUP($B19,Roles!$A$2:$C$54,3,FALSE),"")</f>
        <v/>
      </c>
      <c r="F19" s="44"/>
      <c r="G19" s="85" t="str">
        <f t="shared" si="0"/>
        <v/>
      </c>
      <c r="T19" s="239"/>
      <c r="U19" s="239"/>
      <c r="V19" s="239"/>
      <c r="W19" s="239"/>
      <c r="X19" s="239"/>
      <c r="Y19" s="239"/>
      <c r="Z19" s="239"/>
      <c r="AA19" s="239"/>
    </row>
    <row r="20" spans="2:27" ht="15" customHeight="1">
      <c r="B20" s="42"/>
      <c r="C20" s="81" t="str">
        <f>IFERROR(VLOOKUP($B20,Roles!$A$2:$C$54,2,FALSE),"")</f>
        <v/>
      </c>
      <c r="D20" s="43"/>
      <c r="E20" s="86" t="str">
        <f>IFERROR(VLOOKUP($B20,Roles!$A$2:$C$54,3,FALSE),"")</f>
        <v/>
      </c>
      <c r="F20" s="44"/>
      <c r="G20" s="85" t="str">
        <f t="shared" si="0"/>
        <v/>
      </c>
      <c r="T20" s="239"/>
      <c r="U20" s="239"/>
      <c r="V20" s="239"/>
      <c r="W20" s="239"/>
      <c r="X20" s="239"/>
      <c r="Y20" s="239"/>
      <c r="Z20" s="239"/>
      <c r="AA20" s="239"/>
    </row>
    <row r="21" spans="2:27" ht="15" customHeight="1">
      <c r="B21" s="42"/>
      <c r="C21" s="81" t="str">
        <f>IFERROR(VLOOKUP($B21,Roles!$A$2:$C$54,2,FALSE),"")</f>
        <v/>
      </c>
      <c r="D21" s="43"/>
      <c r="E21" s="86" t="str">
        <f>IFERROR(VLOOKUP($B21,Roles!$A$2:$C$54,3,FALSE),"")</f>
        <v/>
      </c>
      <c r="F21" s="44"/>
      <c r="G21" s="85" t="str">
        <f t="shared" si="0"/>
        <v/>
      </c>
      <c r="T21" s="239"/>
      <c r="U21" s="239"/>
      <c r="V21" s="239"/>
      <c r="W21" s="239"/>
      <c r="X21" s="239"/>
      <c r="Y21" s="239"/>
      <c r="Z21" s="239"/>
      <c r="AA21" s="239"/>
    </row>
    <row r="22" spans="2:27" ht="15" customHeight="1">
      <c r="B22" s="42"/>
      <c r="C22" s="81" t="str">
        <f>IFERROR(VLOOKUP($B22,Roles!$A$2:$C$54,2,FALSE),"")</f>
        <v/>
      </c>
      <c r="D22" s="43"/>
      <c r="E22" s="86" t="str">
        <f>IFERROR(VLOOKUP($B22,Roles!$A$2:$C$54,3,FALSE),"")</f>
        <v/>
      </c>
      <c r="F22" s="44"/>
      <c r="G22" s="85" t="str">
        <f t="shared" si="0"/>
        <v/>
      </c>
      <c r="T22" s="239"/>
      <c r="U22" s="239"/>
      <c r="V22" s="239"/>
      <c r="W22" s="239"/>
      <c r="X22" s="239"/>
      <c r="Y22" s="239"/>
      <c r="Z22" s="239"/>
      <c r="AA22" s="239"/>
    </row>
    <row r="23" spans="2:27" ht="15" customHeight="1">
      <c r="B23" s="42"/>
      <c r="C23" s="81" t="str">
        <f>IFERROR(VLOOKUP($B23,Roles!$A$2:$C$54,2,FALSE),"")</f>
        <v/>
      </c>
      <c r="D23" s="43"/>
      <c r="E23" s="86" t="str">
        <f>IFERROR(VLOOKUP($B23,Roles!$A$2:$C$54,3,FALSE),"")</f>
        <v/>
      </c>
      <c r="F23" s="44"/>
      <c r="G23" s="85" t="str">
        <f t="shared" si="0"/>
        <v/>
      </c>
      <c r="T23" s="239"/>
      <c r="U23" s="239"/>
      <c r="V23" s="239"/>
      <c r="W23" s="239"/>
      <c r="X23" s="239"/>
      <c r="Y23" s="239"/>
      <c r="Z23" s="239"/>
      <c r="AA23" s="239"/>
    </row>
    <row r="24" spans="2:27" ht="15" customHeight="1">
      <c r="B24" s="42"/>
      <c r="C24" s="81" t="str">
        <f>IFERROR(VLOOKUP($B24,Roles!$A$2:$C$54,2,FALSE),"")</f>
        <v/>
      </c>
      <c r="D24" s="43"/>
      <c r="E24" s="86" t="str">
        <f>IFERROR(VLOOKUP($B24,Roles!$A$2:$C$54,3,FALSE),"")</f>
        <v/>
      </c>
      <c r="F24" s="44"/>
      <c r="G24" s="85" t="str">
        <f t="shared" si="0"/>
        <v/>
      </c>
      <c r="T24" s="239"/>
      <c r="U24" s="239"/>
      <c r="V24" s="239"/>
      <c r="W24" s="239"/>
      <c r="X24" s="239"/>
      <c r="Y24" s="239"/>
      <c r="Z24" s="239"/>
      <c r="AA24" s="239"/>
    </row>
    <row r="25" spans="2:27" ht="15" customHeight="1">
      <c r="B25" s="42"/>
      <c r="C25" s="81" t="str">
        <f>IFERROR(VLOOKUP($B25,Roles!$A$2:$C$54,2,FALSE),"")</f>
        <v/>
      </c>
      <c r="D25" s="43"/>
      <c r="E25" s="86" t="str">
        <f>IFERROR(VLOOKUP($B25,Roles!$A$2:$C$54,3,FALSE),"")</f>
        <v/>
      </c>
      <c r="F25" s="44"/>
      <c r="G25" s="85" t="str">
        <f t="shared" si="0"/>
        <v/>
      </c>
      <c r="T25" s="239"/>
      <c r="U25" s="239"/>
      <c r="V25" s="239"/>
      <c r="W25" s="239"/>
      <c r="X25" s="239"/>
      <c r="Y25" s="239"/>
      <c r="Z25" s="239"/>
      <c r="AA25" s="239"/>
    </row>
    <row r="26" spans="2:27" ht="15" customHeight="1">
      <c r="B26" s="42"/>
      <c r="C26" s="81" t="str">
        <f>IFERROR(VLOOKUP($B26,Roles!$A$2:$C$54,2,FALSE),"")</f>
        <v/>
      </c>
      <c r="D26" s="43"/>
      <c r="E26" s="86" t="str">
        <f>IFERROR(VLOOKUP($B26,Roles!$A$2:$C$54,3,FALSE),"")</f>
        <v/>
      </c>
      <c r="F26" s="44"/>
      <c r="G26" s="85" t="str">
        <f t="shared" si="0"/>
        <v/>
      </c>
      <c r="T26" s="239"/>
      <c r="U26" s="239"/>
      <c r="V26" s="239"/>
      <c r="W26" s="239"/>
      <c r="X26" s="239"/>
      <c r="Y26" s="239"/>
      <c r="Z26" s="239"/>
      <c r="AA26" s="239"/>
    </row>
    <row r="27" spans="2:27" ht="15" customHeight="1">
      <c r="B27" s="42"/>
      <c r="C27" s="81" t="str">
        <f>IFERROR(VLOOKUP($B27,Roles!$A$2:$C$54,2,FALSE),"")</f>
        <v/>
      </c>
      <c r="D27" s="43"/>
      <c r="E27" s="86" t="str">
        <f>IFERROR(VLOOKUP($B27,Roles!$A$2:$C$54,3,FALSE),"")</f>
        <v/>
      </c>
      <c r="F27" s="44"/>
      <c r="G27" s="85" t="str">
        <f t="shared" si="0"/>
        <v/>
      </c>
      <c r="T27" s="239"/>
      <c r="U27" s="239"/>
      <c r="V27" s="239"/>
      <c r="W27" s="239"/>
      <c r="X27" s="239"/>
      <c r="Y27" s="239"/>
      <c r="Z27" s="239"/>
      <c r="AA27" s="239"/>
    </row>
    <row r="28" spans="2:27" ht="15" customHeight="1">
      <c r="B28" s="42"/>
      <c r="C28" s="81" t="str">
        <f>IFERROR(VLOOKUP($B28,Roles!$A$2:$C$54,2,FALSE),"")</f>
        <v/>
      </c>
      <c r="D28" s="43"/>
      <c r="E28" s="86" t="str">
        <f>IFERROR(VLOOKUP($B28,Roles!$A$2:$C$54,3,FALSE),"")</f>
        <v/>
      </c>
      <c r="F28" s="44"/>
      <c r="G28" s="85" t="str">
        <f t="shared" si="0"/>
        <v/>
      </c>
      <c r="T28" s="239"/>
      <c r="U28" s="239"/>
      <c r="V28" s="239"/>
      <c r="W28" s="239"/>
      <c r="X28" s="239"/>
      <c r="Y28" s="239"/>
      <c r="Z28" s="239"/>
      <c r="AA28" s="239"/>
    </row>
    <row r="29" spans="2:27" ht="15" customHeight="1">
      <c r="B29" s="42"/>
      <c r="C29" s="81" t="str">
        <f>IFERROR(VLOOKUP($B29,Roles!$A$2:$C$54,2,FALSE),"")</f>
        <v/>
      </c>
      <c r="D29" s="43"/>
      <c r="E29" s="86" t="str">
        <f>IFERROR(VLOOKUP($B29,Roles!$A$2:$C$54,3,FALSE),"")</f>
        <v/>
      </c>
      <c r="F29" s="44"/>
      <c r="G29" s="85" t="str">
        <f t="shared" si="0"/>
        <v/>
      </c>
      <c r="T29" s="239"/>
      <c r="U29" s="239"/>
      <c r="V29" s="239"/>
      <c r="W29" s="239"/>
      <c r="X29" s="239"/>
      <c r="Y29" s="239"/>
      <c r="Z29" s="239"/>
      <c r="AA29" s="239"/>
    </row>
    <row r="30" spans="2:27" ht="15" customHeight="1">
      <c r="B30" s="42"/>
      <c r="C30" s="81" t="str">
        <f>IFERROR(VLOOKUP($B30,Roles!$A$2:$C$54,2,FALSE),"")</f>
        <v/>
      </c>
      <c r="D30" s="43"/>
      <c r="E30" s="86" t="str">
        <f>IFERROR(VLOOKUP($B30,Roles!$A$2:$C$54,3,FALSE),"")</f>
        <v/>
      </c>
      <c r="F30" s="44"/>
      <c r="G30" s="85" t="str">
        <f t="shared" si="0"/>
        <v/>
      </c>
      <c r="T30" s="239"/>
      <c r="U30" s="239"/>
      <c r="V30" s="239"/>
      <c r="W30" s="239"/>
      <c r="X30" s="239"/>
      <c r="Y30" s="239"/>
      <c r="Z30" s="239"/>
      <c r="AA30" s="239"/>
    </row>
    <row r="31" spans="2:27" ht="15" customHeight="1">
      <c r="B31" s="42"/>
      <c r="C31" s="81" t="str">
        <f>IFERROR(VLOOKUP($B31,Roles!$A$2:$C$54,2,FALSE),"")</f>
        <v/>
      </c>
      <c r="D31" s="43"/>
      <c r="E31" s="86" t="str">
        <f>IFERROR(VLOOKUP($B31,Roles!$A$2:$C$54,3,FALSE),"")</f>
        <v/>
      </c>
      <c r="F31" s="44"/>
      <c r="G31" s="85" t="str">
        <f t="shared" si="0"/>
        <v/>
      </c>
      <c r="T31" s="239"/>
      <c r="U31" s="239"/>
      <c r="V31" s="239"/>
      <c r="W31" s="239"/>
      <c r="X31" s="239"/>
      <c r="Y31" s="239"/>
      <c r="Z31" s="239"/>
      <c r="AA31" s="239"/>
    </row>
    <row r="32" spans="2:27" ht="15" customHeight="1" thickBot="1">
      <c r="B32" s="45"/>
      <c r="C32" s="87" t="str">
        <f>IFERROR(VLOOKUP($B32,Roles!$A$2:$C$54,2,FALSE),"")</f>
        <v/>
      </c>
      <c r="D32" s="46"/>
      <c r="E32" s="88" t="str">
        <f>IFERROR(VLOOKUP($B32,Roles!$A$2:$C$54,3,FALSE),"")</f>
        <v/>
      </c>
      <c r="F32" s="47"/>
      <c r="G32" s="89" t="str">
        <f t="shared" si="0"/>
        <v/>
      </c>
      <c r="T32" s="239"/>
      <c r="U32" s="239"/>
      <c r="V32" s="239"/>
      <c r="W32" s="239"/>
      <c r="X32" s="239"/>
      <c r="Y32" s="239"/>
      <c r="Z32" s="239"/>
      <c r="AA32" s="239"/>
    </row>
    <row r="33" spans="1:27" ht="21" customHeight="1" thickTop="1">
      <c r="B33" s="90" t="s">
        <v>12</v>
      </c>
      <c r="C33" s="91"/>
      <c r="D33" s="90"/>
      <c r="E33" s="92"/>
      <c r="F33" s="93"/>
      <c r="G33" s="94">
        <f>SUM(G10:G32)</f>
        <v>0</v>
      </c>
      <c r="T33" s="239"/>
      <c r="U33" s="239"/>
      <c r="V33" s="239"/>
      <c r="W33" s="239"/>
      <c r="X33" s="239"/>
      <c r="Y33" s="239"/>
      <c r="Z33" s="239"/>
      <c r="AA33" s="239"/>
    </row>
    <row r="34" spans="1:27" ht="21" customHeight="1" thickBot="1">
      <c r="B34" s="95" t="s">
        <v>13</v>
      </c>
      <c r="C34" s="96"/>
      <c r="D34" s="95"/>
      <c r="E34" s="97"/>
      <c r="F34" s="98"/>
      <c r="G34" s="99">
        <f>G33*0.225</f>
        <v>0</v>
      </c>
      <c r="T34" s="239"/>
      <c r="U34" s="239"/>
      <c r="V34" s="239"/>
      <c r="W34" s="239"/>
      <c r="X34" s="239"/>
      <c r="Y34" s="239"/>
      <c r="Z34" s="239"/>
      <c r="AA34" s="239"/>
    </row>
    <row r="35" spans="1:27" ht="21" customHeight="1" thickBot="1">
      <c r="B35" s="100" t="s">
        <v>14</v>
      </c>
      <c r="C35" s="101"/>
      <c r="D35" s="101"/>
      <c r="E35" s="102" t="s">
        <v>15</v>
      </c>
      <c r="F35" s="103">
        <f>SUM(F10:F32)</f>
        <v>0</v>
      </c>
      <c r="G35" s="104">
        <f>SUM(G33,G34)</f>
        <v>0</v>
      </c>
      <c r="T35" s="239"/>
      <c r="U35" s="239"/>
      <c r="V35" s="239"/>
      <c r="W35" s="239"/>
      <c r="X35" s="239"/>
      <c r="Y35" s="239"/>
      <c r="Z35" s="239"/>
      <c r="AA35" s="239"/>
    </row>
    <row r="36" spans="1:27" ht="19.5" customHeight="1">
      <c r="T36" s="239"/>
      <c r="U36" s="239"/>
      <c r="V36" s="239"/>
      <c r="W36" s="239"/>
      <c r="X36" s="239"/>
      <c r="Y36" s="239"/>
      <c r="Z36" s="239"/>
      <c r="AA36" s="239"/>
    </row>
    <row r="37" spans="1:27" ht="57" customHeight="1" thickBot="1">
      <c r="A37" s="77"/>
      <c r="B37" s="105" t="s">
        <v>16</v>
      </c>
      <c r="C37" s="105" t="s">
        <v>17</v>
      </c>
      <c r="D37" s="80" t="s">
        <v>8</v>
      </c>
      <c r="E37" s="191" t="s">
        <v>18</v>
      </c>
      <c r="F37" s="240"/>
      <c r="G37" s="106" t="s">
        <v>11</v>
      </c>
      <c r="T37" s="239"/>
      <c r="U37" s="239"/>
      <c r="V37" s="239"/>
      <c r="W37" s="239"/>
      <c r="X37" s="239"/>
      <c r="Y37" s="239"/>
      <c r="Z37" s="239"/>
      <c r="AA37" s="239"/>
    </row>
    <row r="38" spans="1:27" ht="15" customHeight="1">
      <c r="B38" s="107" t="s">
        <v>19</v>
      </c>
      <c r="C38" s="50"/>
      <c r="D38" s="37"/>
      <c r="E38" s="221">
        <v>760</v>
      </c>
      <c r="F38" s="222"/>
      <c r="G38" s="108">
        <f>IFERROR(C38*E38,"")</f>
        <v>0</v>
      </c>
      <c r="T38" s="239"/>
      <c r="U38" s="239"/>
      <c r="V38" s="239"/>
      <c r="W38" s="239"/>
      <c r="X38" s="239"/>
      <c r="Y38" s="239"/>
      <c r="Z38" s="239"/>
      <c r="AA38" s="239"/>
    </row>
    <row r="39" spans="1:27" ht="15" customHeight="1" thickBot="1">
      <c r="B39" s="109" t="s">
        <v>20</v>
      </c>
      <c r="C39" s="51"/>
      <c r="D39" s="38"/>
      <c r="E39" s="223">
        <v>12309.69</v>
      </c>
      <c r="F39" s="224"/>
      <c r="G39" s="110">
        <f>IFERROR(C39*E39,"")</f>
        <v>0</v>
      </c>
      <c r="T39" s="239"/>
      <c r="U39" s="239"/>
      <c r="V39" s="239"/>
      <c r="W39" s="239"/>
      <c r="X39" s="239"/>
      <c r="Y39" s="239"/>
      <c r="Z39" s="239"/>
      <c r="AA39" s="239"/>
    </row>
    <row r="40" spans="1:27" ht="19.5" customHeight="1">
      <c r="T40" s="239"/>
      <c r="U40" s="239"/>
      <c r="V40" s="239"/>
      <c r="W40" s="239"/>
      <c r="X40" s="239"/>
      <c r="Y40" s="239"/>
      <c r="Z40" s="239"/>
      <c r="AA40" s="239"/>
    </row>
    <row r="41" spans="1:27" ht="126.75" thickBot="1">
      <c r="A41" s="77"/>
      <c r="B41" s="105" t="s">
        <v>21</v>
      </c>
      <c r="C41" s="105" t="s">
        <v>22</v>
      </c>
      <c r="D41" s="80" t="s">
        <v>8</v>
      </c>
      <c r="E41" s="191" t="s">
        <v>18</v>
      </c>
      <c r="F41" s="240"/>
      <c r="G41" s="106" t="s">
        <v>11</v>
      </c>
      <c r="T41" s="239"/>
      <c r="U41" s="239"/>
      <c r="V41" s="239"/>
      <c r="W41" s="239"/>
      <c r="X41" s="239"/>
      <c r="Y41" s="239"/>
      <c r="Z41" s="239"/>
      <c r="AA41" s="239"/>
    </row>
    <row r="42" spans="1:27" ht="15" customHeight="1">
      <c r="B42" s="107" t="s">
        <v>23</v>
      </c>
      <c r="C42" s="52"/>
      <c r="D42" s="48"/>
      <c r="E42" s="227">
        <v>414968.06</v>
      </c>
      <c r="F42" s="228"/>
      <c r="G42" s="111">
        <f>E42*C42</f>
        <v>0</v>
      </c>
      <c r="I42" s="112"/>
      <c r="J42" s="112"/>
      <c r="T42" s="112"/>
    </row>
    <row r="43" spans="1:27" ht="15" customHeight="1">
      <c r="B43" s="113" t="s">
        <v>24</v>
      </c>
      <c r="C43" s="53"/>
      <c r="D43" s="49"/>
      <c r="E43" s="229">
        <v>259672</v>
      </c>
      <c r="F43" s="230"/>
      <c r="G43" s="111">
        <f>E43*C43</f>
        <v>0</v>
      </c>
      <c r="I43" s="112"/>
      <c r="J43" s="112"/>
      <c r="T43" s="112"/>
    </row>
    <row r="44" spans="1:27" ht="15" customHeight="1" thickBot="1">
      <c r="B44" s="109" t="s">
        <v>25</v>
      </c>
      <c r="C44" s="54"/>
      <c r="D44" s="49"/>
      <c r="E44" s="232">
        <v>414968.06</v>
      </c>
      <c r="F44" s="233"/>
      <c r="G44" s="114">
        <f>E44*C44</f>
        <v>0</v>
      </c>
      <c r="H44" s="112">
        <f>SUM(E42:E44)</f>
        <v>1089608.1200000001</v>
      </c>
      <c r="I44" s="112">
        <f>SUM(F42:F44)</f>
        <v>0</v>
      </c>
      <c r="J44" s="112"/>
      <c r="K44" s="112"/>
      <c r="L44" s="112"/>
      <c r="M44" s="112"/>
      <c r="N44" s="112"/>
      <c r="O44" s="112"/>
      <c r="P44" s="112"/>
      <c r="Q44" s="112"/>
      <c r="R44" s="112"/>
      <c r="S44" s="112"/>
      <c r="T44" s="112"/>
    </row>
    <row r="45" spans="1:27" ht="21" customHeight="1" thickBot="1">
      <c r="B45" s="115" t="s">
        <v>26</v>
      </c>
      <c r="C45" s="116"/>
      <c r="D45" s="116"/>
      <c r="E45" s="117"/>
      <c r="F45" s="118"/>
      <c r="G45" s="119">
        <f>SUM(G38:G39)+SUM(G42:G44)</f>
        <v>0</v>
      </c>
      <c r="H45" s="112">
        <f>SUM(B42:B44)</f>
        <v>0</v>
      </c>
      <c r="I45" s="112">
        <f>SUM(C42:C44)</f>
        <v>0</v>
      </c>
      <c r="J45" s="112"/>
      <c r="K45" s="112"/>
      <c r="L45" s="112"/>
      <c r="M45" s="112"/>
      <c r="N45" s="112"/>
      <c r="O45" s="112"/>
      <c r="P45" s="112"/>
      <c r="Q45" s="112"/>
      <c r="R45" s="112"/>
      <c r="S45" s="112"/>
      <c r="T45" s="112"/>
    </row>
    <row r="46" spans="1:27" ht="19.5" customHeight="1">
      <c r="I46" s="112"/>
      <c r="J46" s="112"/>
      <c r="K46" s="112"/>
      <c r="L46" s="112"/>
      <c r="M46" s="112"/>
      <c r="N46" s="112"/>
      <c r="O46" s="112"/>
      <c r="P46" s="112"/>
      <c r="Q46" s="112"/>
      <c r="R46" s="112"/>
      <c r="S46" s="112"/>
      <c r="T46" s="112"/>
    </row>
    <row r="47" spans="1:27" ht="38.25" thickBot="1">
      <c r="A47" s="77"/>
      <c r="B47" s="105" t="s">
        <v>27</v>
      </c>
      <c r="C47" s="206" t="s">
        <v>18</v>
      </c>
      <c r="D47" s="241"/>
      <c r="E47" s="241"/>
      <c r="F47" s="242"/>
      <c r="G47" s="106" t="s">
        <v>11</v>
      </c>
      <c r="I47" s="112"/>
      <c r="J47" s="112"/>
      <c r="K47" s="112"/>
      <c r="L47" s="112"/>
      <c r="M47" s="112"/>
      <c r="N47" s="112"/>
      <c r="O47" s="112"/>
      <c r="P47" s="112"/>
      <c r="Q47" s="112"/>
      <c r="R47" s="112"/>
      <c r="S47" s="112"/>
      <c r="T47" s="112"/>
    </row>
    <row r="48" spans="1:27" ht="15" customHeight="1">
      <c r="B48" s="107" t="s">
        <v>28</v>
      </c>
      <c r="C48" s="231" t="str">
        <f>"25% sur "&amp;F35&amp;" ETP"</f>
        <v>25% sur 0 ETP</v>
      </c>
      <c r="D48" s="243"/>
      <c r="E48" s="243"/>
      <c r="F48" s="244"/>
      <c r="G48" s="120">
        <f>SUM(G35*0.25)</f>
        <v>0</v>
      </c>
      <c r="I48" s="112"/>
      <c r="J48" s="112"/>
      <c r="K48" s="112"/>
      <c r="L48" s="112"/>
      <c r="M48" s="112"/>
      <c r="N48" s="112"/>
      <c r="O48" s="112"/>
      <c r="P48" s="112"/>
      <c r="Q48" s="112"/>
      <c r="R48" s="112"/>
      <c r="S48" s="112"/>
      <c r="T48" s="112"/>
    </row>
    <row r="49" spans="1:20" ht="15" customHeight="1">
      <c r="B49" s="121" t="s">
        <v>29</v>
      </c>
      <c r="C49" s="225" t="str">
        <f>"25% sur "&amp;I45&amp;" ETP"</f>
        <v>25% sur 0 ETP</v>
      </c>
      <c r="D49" s="245"/>
      <c r="E49" s="245"/>
      <c r="F49" s="246"/>
      <c r="G49" s="122">
        <f>SUM(G42:G44)*0.25</f>
        <v>0</v>
      </c>
      <c r="I49" s="112"/>
      <c r="J49" s="112"/>
      <c r="K49" s="112"/>
      <c r="L49" s="112"/>
      <c r="M49" s="112"/>
      <c r="N49" s="112"/>
      <c r="O49" s="112"/>
      <c r="P49" s="112"/>
      <c r="Q49" s="112"/>
      <c r="R49" s="112"/>
      <c r="S49" s="112"/>
      <c r="T49" s="112"/>
    </row>
    <row r="50" spans="1:20" ht="21" customHeight="1">
      <c r="B50" s="123" t="s">
        <v>30</v>
      </c>
      <c r="C50" s="226"/>
      <c r="D50" s="247"/>
      <c r="E50" s="124"/>
      <c r="F50" s="125"/>
      <c r="G50" s="126">
        <f>SUM(G48:G49)</f>
        <v>0</v>
      </c>
    </row>
    <row r="51" spans="1:20" ht="15" customHeight="1" thickBot="1"/>
    <row r="52" spans="1:20" ht="22.5" customHeight="1" thickBot="1">
      <c r="B52" s="210" t="s">
        <v>31</v>
      </c>
      <c r="C52" s="211"/>
      <c r="D52" s="211"/>
      <c r="E52" s="211"/>
      <c r="F52" s="211"/>
      <c r="G52" s="127">
        <f>SUM(G35,G45,G50)</f>
        <v>0</v>
      </c>
    </row>
    <row r="54" spans="1:20" ht="21.75" customHeight="1">
      <c r="B54" s="128" t="s">
        <v>32</v>
      </c>
    </row>
    <row r="55" spans="1:20" ht="27" customHeight="1">
      <c r="A55" s="77"/>
      <c r="B55" s="204"/>
      <c r="C55" s="248"/>
      <c r="D55" s="248"/>
      <c r="E55" s="248"/>
      <c r="F55" s="248"/>
      <c r="G55" s="249"/>
    </row>
    <row r="56" spans="1:20" ht="15" customHeight="1">
      <c r="B56" s="250"/>
      <c r="C56" s="251"/>
      <c r="D56" s="251"/>
      <c r="E56" s="251"/>
      <c r="F56" s="251"/>
      <c r="G56" s="252"/>
    </row>
    <row r="57" spans="1:20" ht="15" customHeight="1">
      <c r="B57" s="250"/>
      <c r="C57" s="251"/>
      <c r="D57" s="251"/>
      <c r="E57" s="251"/>
      <c r="F57" s="251"/>
      <c r="G57" s="252"/>
    </row>
    <row r="58" spans="1:20" ht="15" customHeight="1">
      <c r="B58" s="250"/>
      <c r="C58" s="251"/>
      <c r="D58" s="251"/>
      <c r="E58" s="251"/>
      <c r="F58" s="251"/>
      <c r="G58" s="252"/>
    </row>
    <row r="59" spans="1:20" ht="15" customHeight="1">
      <c r="B59" s="253"/>
      <c r="C59" s="254"/>
      <c r="D59" s="254"/>
      <c r="E59" s="254"/>
      <c r="F59" s="254"/>
      <c r="G59" s="255"/>
    </row>
  </sheetData>
  <sheetProtection algorithmName="SHA-512" hashValue="ZapnbBROvnAizwQGAkj2Nm9vVHBbrhcmn0dhWdcqaGRrwExnLXp3PDuEmkfdwa80PHZJyFh/kgoBMdpxNio9aw==" saltValue="qh95CUI2WBdYWAORIU38YA==" spinCount="100000" sheet="1" objects="1" scenarios="1"/>
  <mergeCells count="16">
    <mergeCell ref="B55:G59"/>
    <mergeCell ref="C47:F47"/>
    <mergeCell ref="C49:F49"/>
    <mergeCell ref="C50:D50"/>
    <mergeCell ref="E37:F37"/>
    <mergeCell ref="E42:F42"/>
    <mergeCell ref="E41:F41"/>
    <mergeCell ref="E43:F43"/>
    <mergeCell ref="C48:F48"/>
    <mergeCell ref="E44:F44"/>
    <mergeCell ref="B52:F52"/>
    <mergeCell ref="F4:G6"/>
    <mergeCell ref="D4:E6"/>
    <mergeCell ref="T6:AA41"/>
    <mergeCell ref="E38:F38"/>
    <mergeCell ref="E39:F39"/>
  </mergeCells>
  <dataValidations count="3">
    <dataValidation allowBlank="1" showInputMessage="1" showErrorMessage="1" promptTitle="FTE:" prompt="Full Time Equivalent" sqref="F9" xr:uid="{17DE7F84-07B8-444F-A0F6-58B50592AAB7}"/>
    <dataValidation type="list" allowBlank="1" showInputMessage="1" showErrorMessage="1" sqref="C5" xr:uid="{A235E42C-A12E-466F-9FB5-80D9C065DB79}">
      <formula1>"ESF, CPIP, CSC, OASSP"</formula1>
    </dataValidation>
    <dataValidation type="list" allowBlank="1" showInputMessage="1" showErrorMessage="1" errorTitle="Sélection non valide" error="Veuillez sélectionner l’une des trois options de financement." sqref="F4:G6" xr:uid="{4B169560-10FC-43F5-9CB0-D9785DB64030}">
      <formula1>"Entente de financement distincte entre Santé Ontario et cette EISP,Financement à verser à cette EISP par l'organisme principal,Aucun financement demandé pour cette EISP"</formula1>
    </dataValidation>
  </dataValidations>
  <pageMargins left="0.7" right="0.7" top="0.75" bottom="0.75" header="0.3" footer="0.3"/>
  <pageSetup orientation="portrait"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xr:uid="{5B769346-74D1-48FA-A6D4-FD0351CD3325}">
          <x14:formula1>
            <xm:f>Roles!$A$2:$A$53</xm:f>
          </x14:formula1>
          <xm:sqref>B10:B32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sheetPr>
  <dimension ref="A1:AA58"/>
  <sheetViews>
    <sheetView workbookViewId="0">
      <selection activeCell="E29" sqref="E29:F29"/>
    </sheetView>
  </sheetViews>
  <sheetFormatPr defaultColWidth="9.140625" defaultRowHeight="15"/>
  <cols>
    <col min="1" max="1" width="3.5703125" style="2" customWidth="1"/>
    <col min="2" max="2" width="72.2851562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69" t="s">
        <v>1</v>
      </c>
      <c r="F1" s="72"/>
    </row>
    <row r="2" spans="2:27" ht="21.75" customHeight="1">
      <c r="B2" s="71"/>
      <c r="C2" s="72"/>
      <c r="D2" s="72"/>
      <c r="E2" s="72"/>
      <c r="F2" s="72"/>
      <c r="K2" s="8"/>
    </row>
    <row r="3" spans="2:27">
      <c r="F3" s="72"/>
    </row>
    <row r="4" spans="2:27" ht="15.75" customHeight="1">
      <c r="B4" s="8" t="s">
        <v>33</v>
      </c>
      <c r="C4" s="34"/>
      <c r="D4" s="192" t="s">
        <v>3</v>
      </c>
      <c r="E4" s="193"/>
      <c r="F4" s="194"/>
      <c r="G4" s="195"/>
    </row>
    <row r="5" spans="2:27" ht="15.75" customHeight="1">
      <c r="B5" s="8" t="s">
        <v>34</v>
      </c>
      <c r="C5" s="36"/>
      <c r="D5" s="192"/>
      <c r="E5" s="193"/>
      <c r="F5" s="196"/>
      <c r="G5" s="197"/>
    </row>
    <row r="6" spans="2:27" ht="17.100000000000001" customHeight="1">
      <c r="B6" s="8" t="s">
        <v>5</v>
      </c>
      <c r="C6" s="129" t="str">
        <f>IF('Budg de l''organisme responsable'!C6="","",'Budg de l''organisme responsable'!C6)</f>
        <v/>
      </c>
      <c r="D6" s="192"/>
      <c r="E6" s="193"/>
      <c r="F6" s="198"/>
      <c r="G6" s="199"/>
      <c r="T6" s="189"/>
      <c r="U6" s="239"/>
      <c r="V6" s="239"/>
      <c r="W6" s="239"/>
      <c r="X6" s="239"/>
      <c r="Y6" s="239"/>
      <c r="Z6" s="239"/>
      <c r="AA6" s="239"/>
    </row>
    <row r="7" spans="2:27" ht="4.5" customHeight="1">
      <c r="T7" s="239"/>
      <c r="U7" s="239"/>
      <c r="V7" s="239"/>
      <c r="W7" s="239"/>
      <c r="X7" s="239"/>
      <c r="Y7" s="239"/>
      <c r="Z7" s="239"/>
      <c r="AA7" s="239"/>
    </row>
    <row r="8" spans="2:27" ht="20.25" customHeight="1">
      <c r="B8" s="130"/>
      <c r="F8" s="202"/>
      <c r="G8" s="239"/>
      <c r="H8" s="239"/>
      <c r="T8" s="239"/>
      <c r="U8" s="239"/>
      <c r="V8" s="239"/>
      <c r="W8" s="239"/>
      <c r="X8" s="239"/>
      <c r="Y8" s="239"/>
      <c r="Z8" s="239"/>
      <c r="AA8" s="239"/>
    </row>
    <row r="9" spans="2:27" ht="69.95" customHeight="1" thickBot="1">
      <c r="B9" s="131" t="s">
        <v>35</v>
      </c>
      <c r="C9" s="132" t="s">
        <v>7</v>
      </c>
      <c r="D9" s="80" t="s">
        <v>8</v>
      </c>
      <c r="E9" s="106" t="s">
        <v>9</v>
      </c>
      <c r="F9" s="106" t="s">
        <v>36</v>
      </c>
      <c r="G9" s="106" t="s">
        <v>11</v>
      </c>
      <c r="K9" s="200" t="s">
        <v>37</v>
      </c>
      <c r="L9" s="200"/>
      <c r="M9" s="200"/>
      <c r="N9" s="200"/>
      <c r="O9" s="200"/>
      <c r="P9" s="200"/>
      <c r="Q9" s="200"/>
      <c r="R9" s="200"/>
      <c r="S9" s="200"/>
      <c r="T9" s="239"/>
      <c r="U9" s="239"/>
      <c r="V9" s="239"/>
      <c r="W9" s="239"/>
      <c r="X9" s="239"/>
      <c r="Y9" s="239"/>
      <c r="Z9" s="239"/>
      <c r="AA9" s="239"/>
    </row>
    <row r="10" spans="2:27" ht="15" customHeight="1">
      <c r="B10" s="10"/>
      <c r="C10" s="133" t="str">
        <f>IFERROR(VLOOKUP($B10,Roles!$A$2:$C$54,2,FALSE),"")</f>
        <v/>
      </c>
      <c r="D10" s="11"/>
      <c r="E10" s="134" t="str">
        <f>IFERROR(VLOOKUP($B10,Roles!$A$2:$C$54,3,FALSE),"")</f>
        <v/>
      </c>
      <c r="F10" s="12"/>
      <c r="G10" s="135" t="str">
        <f t="shared" ref="G10:G32" si="0">IFERROR(F10*E10,"")</f>
        <v/>
      </c>
      <c r="K10" s="200"/>
      <c r="L10" s="200"/>
      <c r="M10" s="200"/>
      <c r="N10" s="200"/>
      <c r="O10" s="200"/>
      <c r="P10" s="200"/>
      <c r="Q10" s="200"/>
      <c r="R10" s="200"/>
      <c r="S10" s="200"/>
      <c r="T10" s="239"/>
      <c r="U10" s="239"/>
      <c r="V10" s="239"/>
      <c r="W10" s="239"/>
      <c r="X10" s="239"/>
      <c r="Y10" s="239"/>
      <c r="Z10" s="239"/>
      <c r="AA10" s="239"/>
    </row>
    <row r="11" spans="2:27" ht="15" customHeight="1">
      <c r="B11" s="13"/>
      <c r="C11" s="133" t="str">
        <f>IFERROR(VLOOKUP($B11,Roles!$A$2:$C$54,2,FALSE),"")</f>
        <v/>
      </c>
      <c r="D11" s="14"/>
      <c r="E11" s="134" t="str">
        <f>IFERROR(VLOOKUP($B11,Roles!$A$2:$C$54,3,FALSE),"")</f>
        <v/>
      </c>
      <c r="F11" s="15"/>
      <c r="G11" s="120" t="str">
        <f t="shared" si="0"/>
        <v/>
      </c>
      <c r="K11" s="200"/>
      <c r="L11" s="200"/>
      <c r="M11" s="200"/>
      <c r="N11" s="200"/>
      <c r="O11" s="200"/>
      <c r="P11" s="200"/>
      <c r="Q11" s="200"/>
      <c r="R11" s="200"/>
      <c r="S11" s="200"/>
      <c r="T11" s="239"/>
      <c r="U11" s="239"/>
      <c r="V11" s="239"/>
      <c r="W11" s="239"/>
      <c r="X11" s="239"/>
      <c r="Y11" s="239"/>
      <c r="Z11" s="239"/>
      <c r="AA11" s="239"/>
    </row>
    <row r="12" spans="2:27" ht="15" customHeight="1">
      <c r="B12" s="13"/>
      <c r="C12" s="133" t="str">
        <f>IFERROR(VLOOKUP($B12,Roles!$A$2:$C$54,2,FALSE),"")</f>
        <v/>
      </c>
      <c r="D12" s="14"/>
      <c r="E12" s="134" t="str">
        <f>IFERROR(VLOOKUP($B12,Roles!$A$2:$C$54,3,FALSE),"")</f>
        <v/>
      </c>
      <c r="F12" s="15"/>
      <c r="G12" s="120" t="str">
        <f t="shared" si="0"/>
        <v/>
      </c>
      <c r="K12" s="200"/>
      <c r="L12" s="200"/>
      <c r="M12" s="200"/>
      <c r="N12" s="200"/>
      <c r="O12" s="200"/>
      <c r="P12" s="200"/>
      <c r="Q12" s="200"/>
      <c r="R12" s="200"/>
      <c r="S12" s="200"/>
      <c r="T12" s="239"/>
      <c r="U12" s="239"/>
      <c r="V12" s="239"/>
      <c r="W12" s="239"/>
      <c r="X12" s="239"/>
      <c r="Y12" s="239"/>
      <c r="Z12" s="239"/>
      <c r="AA12" s="239"/>
    </row>
    <row r="13" spans="2:27" ht="15" customHeight="1">
      <c r="B13" s="13"/>
      <c r="C13" s="133" t="str">
        <f>IFERROR(VLOOKUP($B13,Roles!$A$2:$C$54,2,FALSE),"")</f>
        <v/>
      </c>
      <c r="D13" s="14"/>
      <c r="E13" s="134" t="str">
        <f>IFERROR(VLOOKUP($B13,Roles!$A$2:$C$54,3,FALSE),"")</f>
        <v/>
      </c>
      <c r="F13" s="15"/>
      <c r="G13" s="120" t="str">
        <f t="shared" si="0"/>
        <v/>
      </c>
      <c r="K13" s="200"/>
      <c r="L13" s="200"/>
      <c r="M13" s="200"/>
      <c r="N13" s="200"/>
      <c r="O13" s="200"/>
      <c r="P13" s="200"/>
      <c r="Q13" s="200"/>
      <c r="R13" s="200"/>
      <c r="S13" s="200"/>
      <c r="T13" s="239"/>
      <c r="U13" s="239"/>
      <c r="V13" s="239"/>
      <c r="W13" s="239"/>
      <c r="X13" s="239"/>
      <c r="Y13" s="239"/>
      <c r="Z13" s="239"/>
      <c r="AA13" s="239"/>
    </row>
    <row r="14" spans="2:27" ht="15" customHeight="1">
      <c r="B14" s="13"/>
      <c r="C14" s="133" t="str">
        <f>IFERROR(VLOOKUP($B14,Roles!$A$2:$C$54,2,FALSE),"")</f>
        <v/>
      </c>
      <c r="D14" s="14"/>
      <c r="E14" s="134" t="str">
        <f>IFERROR(VLOOKUP($B14,Roles!$A$2:$C$54,3,FALSE),"")</f>
        <v/>
      </c>
      <c r="F14" s="15"/>
      <c r="G14" s="120" t="str">
        <f t="shared" si="0"/>
        <v/>
      </c>
      <c r="K14" s="200"/>
      <c r="L14" s="200"/>
      <c r="M14" s="200"/>
      <c r="N14" s="200"/>
      <c r="O14" s="200"/>
      <c r="P14" s="200"/>
      <c r="Q14" s="200"/>
      <c r="R14" s="200"/>
      <c r="S14" s="200"/>
      <c r="T14" s="239"/>
      <c r="U14" s="239"/>
      <c r="V14" s="239"/>
      <c r="W14" s="239"/>
      <c r="X14" s="239"/>
      <c r="Y14" s="239"/>
      <c r="Z14" s="239"/>
      <c r="AA14" s="239"/>
    </row>
    <row r="15" spans="2:27" ht="15" customHeight="1">
      <c r="B15" s="13"/>
      <c r="C15" s="133" t="str">
        <f>IFERROR(VLOOKUP($B15,Roles!$A$2:$C$54,2,FALSE),"")</f>
        <v/>
      </c>
      <c r="D15" s="14"/>
      <c r="E15" s="134" t="str">
        <f>IFERROR(VLOOKUP($B15,Roles!$A$2:$C$54,3,FALSE),"")</f>
        <v/>
      </c>
      <c r="F15" s="15"/>
      <c r="G15" s="120" t="str">
        <f t="shared" si="0"/>
        <v/>
      </c>
      <c r="K15" s="200"/>
      <c r="L15" s="200"/>
      <c r="M15" s="200"/>
      <c r="N15" s="200"/>
      <c r="O15" s="200"/>
      <c r="P15" s="200"/>
      <c r="Q15" s="200"/>
      <c r="R15" s="200"/>
      <c r="S15" s="200"/>
      <c r="T15" s="239"/>
      <c r="U15" s="239"/>
      <c r="V15" s="239"/>
      <c r="W15" s="239"/>
      <c r="X15" s="239"/>
      <c r="Y15" s="239"/>
      <c r="Z15" s="239"/>
      <c r="AA15" s="239"/>
    </row>
    <row r="16" spans="2:27" ht="15" customHeight="1">
      <c r="B16" s="13"/>
      <c r="C16" s="133" t="str">
        <f>IFERROR(VLOOKUP($B16,Roles!$A$2:$C$54,2,FALSE),"")</f>
        <v/>
      </c>
      <c r="D16" s="14"/>
      <c r="E16" s="134" t="str">
        <f>IFERROR(VLOOKUP($B16,Roles!$A$2:$C$54,3,FALSE),"")</f>
        <v/>
      </c>
      <c r="F16" s="15"/>
      <c r="G16" s="120" t="str">
        <f t="shared" si="0"/>
        <v/>
      </c>
      <c r="K16" s="200"/>
      <c r="L16" s="200"/>
      <c r="M16" s="200"/>
      <c r="N16" s="200"/>
      <c r="O16" s="200"/>
      <c r="P16" s="200"/>
      <c r="Q16" s="200"/>
      <c r="R16" s="200"/>
      <c r="S16" s="200"/>
      <c r="T16" s="239"/>
      <c r="U16" s="239"/>
      <c r="V16" s="239"/>
      <c r="W16" s="239"/>
      <c r="X16" s="239"/>
      <c r="Y16" s="239"/>
      <c r="Z16" s="239"/>
      <c r="AA16" s="239"/>
    </row>
    <row r="17" spans="2:27" ht="15" customHeight="1">
      <c r="B17" s="13"/>
      <c r="C17" s="133" t="str">
        <f>IFERROR(VLOOKUP($B17,Roles!$A$2:$C$54,2,FALSE),"")</f>
        <v/>
      </c>
      <c r="D17" s="14"/>
      <c r="E17" s="136" t="str">
        <f>IFERROR(VLOOKUP($B17,Roles!$A$2:$C$54,3,FALSE),"")</f>
        <v/>
      </c>
      <c r="F17" s="15"/>
      <c r="G17" s="120" t="str">
        <f t="shared" si="0"/>
        <v/>
      </c>
      <c r="K17" s="200"/>
      <c r="L17" s="200"/>
      <c r="M17" s="200"/>
      <c r="N17" s="200"/>
      <c r="O17" s="200"/>
      <c r="P17" s="200"/>
      <c r="Q17" s="200"/>
      <c r="R17" s="200"/>
      <c r="S17" s="200"/>
      <c r="T17" s="239"/>
      <c r="U17" s="239"/>
      <c r="V17" s="239"/>
      <c r="W17" s="239"/>
      <c r="X17" s="239"/>
      <c r="Y17" s="239"/>
      <c r="Z17" s="239"/>
      <c r="AA17" s="239"/>
    </row>
    <row r="18" spans="2:27" ht="15" customHeight="1">
      <c r="B18" s="13"/>
      <c r="C18" s="133" t="str">
        <f>IFERROR(VLOOKUP($B18,Roles!$A$2:$C$54,2,FALSE),"")</f>
        <v/>
      </c>
      <c r="D18" s="14"/>
      <c r="E18" s="136" t="str">
        <f>IFERROR(VLOOKUP($B18,Roles!$A$2:$C$54,3,FALSE),"")</f>
        <v/>
      </c>
      <c r="F18" s="15"/>
      <c r="G18" s="120" t="str">
        <f t="shared" si="0"/>
        <v/>
      </c>
      <c r="K18" s="200"/>
      <c r="L18" s="200"/>
      <c r="M18" s="200"/>
      <c r="N18" s="200"/>
      <c r="O18" s="200"/>
      <c r="P18" s="200"/>
      <c r="Q18" s="200"/>
      <c r="R18" s="200"/>
      <c r="S18" s="200"/>
      <c r="T18" s="239"/>
      <c r="U18" s="239"/>
      <c r="V18" s="239"/>
      <c r="W18" s="239"/>
      <c r="X18" s="239"/>
      <c r="Y18" s="239"/>
      <c r="Z18" s="239"/>
      <c r="AA18" s="239"/>
    </row>
    <row r="19" spans="2:27" ht="15" customHeight="1">
      <c r="B19" s="13"/>
      <c r="C19" s="133" t="str">
        <f>IFERROR(VLOOKUP($B19,Roles!$A$2:$C$54,2,FALSE),"")</f>
        <v/>
      </c>
      <c r="D19" s="14"/>
      <c r="E19" s="136" t="str">
        <f>IFERROR(VLOOKUP($B19,Roles!$A$2:$C$54,3,FALSE),"")</f>
        <v/>
      </c>
      <c r="F19" s="15"/>
      <c r="G19" s="120" t="str">
        <f t="shared" si="0"/>
        <v/>
      </c>
      <c r="K19" s="200"/>
      <c r="L19" s="200"/>
      <c r="M19" s="200"/>
      <c r="N19" s="200"/>
      <c r="O19" s="200"/>
      <c r="P19" s="200"/>
      <c r="Q19" s="200"/>
      <c r="R19" s="200"/>
      <c r="S19" s="200"/>
      <c r="T19" s="239"/>
      <c r="U19" s="239"/>
      <c r="V19" s="239"/>
      <c r="W19" s="239"/>
      <c r="X19" s="239"/>
      <c r="Y19" s="239"/>
      <c r="Z19" s="239"/>
      <c r="AA19" s="239"/>
    </row>
    <row r="20" spans="2:27" ht="15" customHeight="1">
      <c r="B20" s="13"/>
      <c r="C20" s="133" t="str">
        <f>IFERROR(VLOOKUP($B20,Roles!$A$2:$C$54,2,FALSE),"")</f>
        <v/>
      </c>
      <c r="D20" s="14"/>
      <c r="E20" s="136" t="str">
        <f>IFERROR(VLOOKUP($B20,Roles!$A$2:$C$54,3,FALSE),"")</f>
        <v/>
      </c>
      <c r="F20" s="15"/>
      <c r="G20" s="120" t="str">
        <f t="shared" si="0"/>
        <v/>
      </c>
      <c r="K20" s="200"/>
      <c r="L20" s="200"/>
      <c r="M20" s="200"/>
      <c r="N20" s="200"/>
      <c r="O20" s="200"/>
      <c r="P20" s="200"/>
      <c r="Q20" s="200"/>
      <c r="R20" s="200"/>
      <c r="S20" s="200"/>
      <c r="T20" s="239"/>
      <c r="U20" s="239"/>
      <c r="V20" s="239"/>
      <c r="W20" s="239"/>
      <c r="X20" s="239"/>
      <c r="Y20" s="239"/>
      <c r="Z20" s="239"/>
      <c r="AA20" s="239"/>
    </row>
    <row r="21" spans="2:27" ht="15" customHeight="1">
      <c r="B21" s="13"/>
      <c r="C21" s="133" t="str">
        <f>IFERROR(VLOOKUP($B21,Roles!$A$2:$C$54,2,FALSE),"")</f>
        <v/>
      </c>
      <c r="D21" s="14"/>
      <c r="E21" s="136" t="str">
        <f>IFERROR(VLOOKUP($B21,Roles!$A$2:$C$54,3,FALSE),"")</f>
        <v/>
      </c>
      <c r="F21" s="15"/>
      <c r="G21" s="120" t="str">
        <f t="shared" si="0"/>
        <v/>
      </c>
      <c r="K21" s="200"/>
      <c r="L21" s="200"/>
      <c r="M21" s="200"/>
      <c r="N21" s="200"/>
      <c r="O21" s="200"/>
      <c r="P21" s="200"/>
      <c r="Q21" s="200"/>
      <c r="R21" s="200"/>
      <c r="S21" s="200"/>
      <c r="T21" s="239"/>
      <c r="U21" s="239"/>
      <c r="V21" s="239"/>
      <c r="W21" s="239"/>
      <c r="X21" s="239"/>
      <c r="Y21" s="239"/>
      <c r="Z21" s="239"/>
      <c r="AA21" s="239"/>
    </row>
    <row r="22" spans="2:27" ht="15" customHeight="1">
      <c r="B22" s="13"/>
      <c r="C22" s="133" t="str">
        <f>IFERROR(VLOOKUP($B22,Roles!$A$2:$C$54,2,FALSE),"")</f>
        <v/>
      </c>
      <c r="D22" s="14"/>
      <c r="E22" s="136" t="str">
        <f>IFERROR(VLOOKUP($B22,Roles!$A$2:$C$54,3,FALSE),"")</f>
        <v/>
      </c>
      <c r="F22" s="15"/>
      <c r="G22" s="120" t="str">
        <f t="shared" si="0"/>
        <v/>
      </c>
      <c r="K22" s="200"/>
      <c r="L22" s="200"/>
      <c r="M22" s="200"/>
      <c r="N22" s="200"/>
      <c r="O22" s="200"/>
      <c r="P22" s="200"/>
      <c r="Q22" s="200"/>
      <c r="R22" s="200"/>
      <c r="S22" s="200"/>
      <c r="T22" s="239"/>
      <c r="U22" s="239"/>
      <c r="V22" s="239"/>
      <c r="W22" s="239"/>
      <c r="X22" s="239"/>
      <c r="Y22" s="239"/>
      <c r="Z22" s="239"/>
      <c r="AA22" s="239"/>
    </row>
    <row r="23" spans="2:27" ht="15" customHeight="1">
      <c r="B23" s="13"/>
      <c r="C23" s="133" t="str">
        <f>IFERROR(VLOOKUP($B23,Roles!$A$2:$C$54,2,FALSE),"")</f>
        <v/>
      </c>
      <c r="D23" s="14"/>
      <c r="E23" s="136" t="str">
        <f>IFERROR(VLOOKUP($B23,Roles!$A$2:$C$54,3,FALSE),"")</f>
        <v/>
      </c>
      <c r="F23" s="15"/>
      <c r="G23" s="120" t="str">
        <f t="shared" si="0"/>
        <v/>
      </c>
      <c r="K23" s="200"/>
      <c r="L23" s="200"/>
      <c r="M23" s="200"/>
      <c r="N23" s="200"/>
      <c r="O23" s="200"/>
      <c r="P23" s="200"/>
      <c r="Q23" s="200"/>
      <c r="R23" s="200"/>
      <c r="S23" s="200"/>
      <c r="T23" s="239"/>
      <c r="U23" s="239"/>
      <c r="V23" s="239"/>
      <c r="W23" s="239"/>
      <c r="X23" s="239"/>
      <c r="Y23" s="239"/>
      <c r="Z23" s="239"/>
      <c r="AA23" s="239"/>
    </row>
    <row r="24" spans="2:27" ht="15" customHeight="1">
      <c r="B24" s="13"/>
      <c r="C24" s="133" t="str">
        <f>IFERROR(VLOOKUP($B24,Roles!$A$2:$C$54,2,FALSE),"")</f>
        <v/>
      </c>
      <c r="D24" s="14"/>
      <c r="E24" s="136" t="str">
        <f>IFERROR(VLOOKUP($B24,Roles!$A$2:$C$54,3,FALSE),"")</f>
        <v/>
      </c>
      <c r="F24" s="15"/>
      <c r="G24" s="120" t="str">
        <f t="shared" si="0"/>
        <v/>
      </c>
      <c r="K24" s="200"/>
      <c r="L24" s="200"/>
      <c r="M24" s="200"/>
      <c r="N24" s="200"/>
      <c r="O24" s="200"/>
      <c r="P24" s="200"/>
      <c r="Q24" s="200"/>
      <c r="R24" s="200"/>
      <c r="S24" s="200"/>
      <c r="T24" s="239"/>
      <c r="U24" s="239"/>
      <c r="V24" s="239"/>
      <c r="W24" s="239"/>
      <c r="X24" s="239"/>
      <c r="Y24" s="239"/>
      <c r="Z24" s="239"/>
      <c r="AA24" s="239"/>
    </row>
    <row r="25" spans="2:27" ht="15" customHeight="1">
      <c r="B25" s="13"/>
      <c r="C25" s="133" t="str">
        <f>IFERROR(VLOOKUP($B25,Roles!$A$2:$C$54,2,FALSE),"")</f>
        <v/>
      </c>
      <c r="D25" s="14"/>
      <c r="E25" s="136" t="str">
        <f>IFERROR(VLOOKUP($B25,Roles!$A$2:$C$54,3,FALSE),"")</f>
        <v/>
      </c>
      <c r="F25" s="15"/>
      <c r="G25" s="120" t="str">
        <f t="shared" si="0"/>
        <v/>
      </c>
      <c r="K25" s="200"/>
      <c r="L25" s="200"/>
      <c r="M25" s="200"/>
      <c r="N25" s="200"/>
      <c r="O25" s="200"/>
      <c r="P25" s="200"/>
      <c r="Q25" s="200"/>
      <c r="R25" s="200"/>
      <c r="S25" s="200"/>
      <c r="T25" s="239"/>
      <c r="U25" s="239"/>
      <c r="V25" s="239"/>
      <c r="W25" s="239"/>
      <c r="X25" s="239"/>
      <c r="Y25" s="239"/>
      <c r="Z25" s="239"/>
      <c r="AA25" s="239"/>
    </row>
    <row r="26" spans="2:27" ht="15" customHeight="1">
      <c r="B26" s="13"/>
      <c r="C26" s="133" t="str">
        <f>IFERROR(VLOOKUP($B26,Roles!$A$2:$C$54,2,FALSE),"")</f>
        <v/>
      </c>
      <c r="D26" s="14"/>
      <c r="E26" s="136" t="str">
        <f>IFERROR(VLOOKUP($B26,Roles!$A$2:$C$54,3,FALSE),"")</f>
        <v/>
      </c>
      <c r="F26" s="15"/>
      <c r="G26" s="120" t="str">
        <f t="shared" si="0"/>
        <v/>
      </c>
      <c r="K26" s="200"/>
      <c r="L26" s="200"/>
      <c r="M26" s="200"/>
      <c r="N26" s="200"/>
      <c r="O26" s="200"/>
      <c r="P26" s="200"/>
      <c r="Q26" s="200"/>
      <c r="R26" s="200"/>
      <c r="S26" s="200"/>
      <c r="T26" s="239"/>
      <c r="U26" s="239"/>
      <c r="V26" s="239"/>
      <c r="W26" s="239"/>
      <c r="X26" s="239"/>
      <c r="Y26" s="239"/>
      <c r="Z26" s="239"/>
      <c r="AA26" s="239"/>
    </row>
    <row r="27" spans="2:27" ht="15" customHeight="1">
      <c r="B27" s="13"/>
      <c r="C27" s="133" t="str">
        <f>IFERROR(VLOOKUP($B27,Roles!$A$2:$C$54,2,FALSE),"")</f>
        <v/>
      </c>
      <c r="D27" s="14"/>
      <c r="E27" s="136" t="str">
        <f>IFERROR(VLOOKUP($B27,Roles!$A$2:$C$54,3,FALSE),"")</f>
        <v/>
      </c>
      <c r="F27" s="15"/>
      <c r="G27" s="120" t="str">
        <f t="shared" si="0"/>
        <v/>
      </c>
      <c r="K27" s="200"/>
      <c r="L27" s="200"/>
      <c r="M27" s="200"/>
      <c r="N27" s="200"/>
      <c r="O27" s="200"/>
      <c r="P27" s="200"/>
      <c r="Q27" s="200"/>
      <c r="R27" s="200"/>
      <c r="S27" s="200"/>
      <c r="T27" s="239"/>
      <c r="U27" s="239"/>
      <c r="V27" s="239"/>
      <c r="W27" s="239"/>
      <c r="X27" s="239"/>
      <c r="Y27" s="239"/>
      <c r="Z27" s="239"/>
      <c r="AA27" s="239"/>
    </row>
    <row r="28" spans="2:27" ht="15" customHeight="1">
      <c r="B28" s="13"/>
      <c r="C28" s="133" t="str">
        <f>IFERROR(VLOOKUP($B28,Roles!$A$2:$C$54,2,FALSE),"")</f>
        <v/>
      </c>
      <c r="D28" s="14"/>
      <c r="E28" s="136" t="str">
        <f>IFERROR(VLOOKUP($B28,Roles!$A$2:$C$54,3,FALSE),"")</f>
        <v/>
      </c>
      <c r="F28" s="15"/>
      <c r="G28" s="120" t="str">
        <f t="shared" si="0"/>
        <v/>
      </c>
      <c r="K28" s="200"/>
      <c r="L28" s="200"/>
      <c r="M28" s="200"/>
      <c r="N28" s="200"/>
      <c r="O28" s="200"/>
      <c r="P28" s="200"/>
      <c r="Q28" s="200"/>
      <c r="R28" s="200"/>
      <c r="S28" s="200"/>
      <c r="T28" s="239"/>
      <c r="U28" s="239"/>
      <c r="V28" s="239"/>
      <c r="W28" s="239"/>
      <c r="X28" s="239"/>
      <c r="Y28" s="239"/>
      <c r="Z28" s="239"/>
      <c r="AA28" s="239"/>
    </row>
    <row r="29" spans="2:27" ht="15" customHeight="1">
      <c r="B29" s="13"/>
      <c r="C29" s="133" t="str">
        <f>IFERROR(VLOOKUP($B29,Roles!$A$2:$C$54,2,FALSE),"")</f>
        <v/>
      </c>
      <c r="D29" s="14"/>
      <c r="E29" s="136" t="str">
        <f>IFERROR(VLOOKUP($B29,Roles!$A$2:$C$54,3,FALSE),"")</f>
        <v/>
      </c>
      <c r="F29" s="15"/>
      <c r="G29" s="120" t="str">
        <f t="shared" si="0"/>
        <v/>
      </c>
      <c r="K29" s="200"/>
      <c r="L29" s="200"/>
      <c r="M29" s="200"/>
      <c r="N29" s="200"/>
      <c r="O29" s="200"/>
      <c r="P29" s="200"/>
      <c r="Q29" s="200"/>
      <c r="R29" s="200"/>
      <c r="S29" s="200"/>
      <c r="T29" s="239"/>
      <c r="U29" s="239"/>
      <c r="V29" s="239"/>
      <c r="W29" s="239"/>
      <c r="X29" s="239"/>
      <c r="Y29" s="239"/>
      <c r="Z29" s="239"/>
      <c r="AA29" s="239"/>
    </row>
    <row r="30" spans="2:27" ht="15" customHeight="1">
      <c r="B30" s="13"/>
      <c r="C30" s="133" t="str">
        <f>IFERROR(VLOOKUP($B30,Roles!$A$2:$C$54,2,FALSE),"")</f>
        <v/>
      </c>
      <c r="D30" s="14"/>
      <c r="E30" s="136" t="str">
        <f>IFERROR(VLOOKUP($B30,Roles!$A$2:$C$54,3,FALSE),"")</f>
        <v/>
      </c>
      <c r="F30" s="15"/>
      <c r="G30" s="120" t="str">
        <f t="shared" si="0"/>
        <v/>
      </c>
      <c r="K30" s="200"/>
      <c r="L30" s="200"/>
      <c r="M30" s="200"/>
      <c r="N30" s="200"/>
      <c r="O30" s="200"/>
      <c r="P30" s="200"/>
      <c r="Q30" s="200"/>
      <c r="R30" s="200"/>
      <c r="S30" s="200"/>
      <c r="T30" s="239"/>
      <c r="U30" s="239"/>
      <c r="V30" s="239"/>
      <c r="W30" s="239"/>
      <c r="X30" s="239"/>
      <c r="Y30" s="239"/>
      <c r="Z30" s="239"/>
      <c r="AA30" s="239"/>
    </row>
    <row r="31" spans="2:27" ht="15" customHeight="1">
      <c r="B31" s="13"/>
      <c r="C31" s="133" t="str">
        <f>IFERROR(VLOOKUP($B31,Roles!$A$2:$C$54,2,FALSE),"")</f>
        <v/>
      </c>
      <c r="D31" s="14"/>
      <c r="E31" s="136" t="str">
        <f>IFERROR(VLOOKUP($B31,Roles!$A$2:$C$54,3,FALSE),"")</f>
        <v/>
      </c>
      <c r="F31" s="15"/>
      <c r="G31" s="120" t="str">
        <f t="shared" si="0"/>
        <v/>
      </c>
      <c r="K31" s="200"/>
      <c r="L31" s="200"/>
      <c r="M31" s="200"/>
      <c r="N31" s="200"/>
      <c r="O31" s="200"/>
      <c r="P31" s="200"/>
      <c r="Q31" s="200"/>
      <c r="R31" s="200"/>
      <c r="S31" s="200"/>
      <c r="T31" s="239"/>
      <c r="U31" s="239"/>
      <c r="V31" s="239"/>
      <c r="W31" s="239"/>
      <c r="X31" s="239"/>
      <c r="Y31" s="239"/>
      <c r="Z31" s="239"/>
      <c r="AA31" s="239"/>
    </row>
    <row r="32" spans="2:27" ht="15" customHeight="1" thickBot="1">
      <c r="B32" s="16"/>
      <c r="C32" s="137" t="str">
        <f>IFERROR(VLOOKUP($B32,Roles!$A$2:$C$54,2,FALSE),"")</f>
        <v/>
      </c>
      <c r="D32" s="17"/>
      <c r="E32" s="138" t="str">
        <f>IFERROR(VLOOKUP($B32,Roles!$A$2:$C$54,3,FALSE),"")</f>
        <v/>
      </c>
      <c r="F32" s="18"/>
      <c r="G32" s="139" t="str">
        <f t="shared" si="0"/>
        <v/>
      </c>
      <c r="K32" s="200"/>
      <c r="L32" s="200"/>
      <c r="M32" s="200"/>
      <c r="N32" s="200"/>
      <c r="O32" s="200"/>
      <c r="P32" s="200"/>
      <c r="Q32" s="200"/>
      <c r="R32" s="200"/>
      <c r="S32" s="200"/>
      <c r="T32" s="239"/>
      <c r="U32" s="239"/>
      <c r="V32" s="239"/>
      <c r="W32" s="239"/>
      <c r="X32" s="239"/>
      <c r="Y32" s="239"/>
      <c r="Z32" s="239"/>
      <c r="AA32" s="239"/>
    </row>
    <row r="33" spans="1:27" ht="21" customHeight="1" thickTop="1">
      <c r="B33" s="140" t="s">
        <v>12</v>
      </c>
      <c r="C33" s="141"/>
      <c r="D33" s="141"/>
      <c r="E33" s="141"/>
      <c r="F33" s="142"/>
      <c r="G33" s="143">
        <f>SUM(G10:G32)</f>
        <v>0</v>
      </c>
      <c r="K33" s="200"/>
      <c r="L33" s="200"/>
      <c r="M33" s="200"/>
      <c r="N33" s="200"/>
      <c r="O33" s="200"/>
      <c r="P33" s="200"/>
      <c r="Q33" s="200"/>
      <c r="R33" s="200"/>
      <c r="S33" s="200"/>
      <c r="T33" s="239"/>
      <c r="U33" s="239"/>
      <c r="V33" s="239"/>
      <c r="W33" s="239"/>
      <c r="X33" s="239"/>
      <c r="Y33" s="239"/>
      <c r="Z33" s="239"/>
      <c r="AA33" s="239"/>
    </row>
    <row r="34" spans="1:27" ht="21" customHeight="1" thickBot="1">
      <c r="B34" s="144" t="s">
        <v>13</v>
      </c>
      <c r="C34" s="145"/>
      <c r="D34" s="145"/>
      <c r="E34" s="145"/>
      <c r="F34" s="146"/>
      <c r="G34" s="147">
        <f>G33*0.225</f>
        <v>0</v>
      </c>
      <c r="K34" s="200"/>
      <c r="L34" s="200"/>
      <c r="M34" s="200"/>
      <c r="N34" s="200"/>
      <c r="O34" s="200"/>
      <c r="P34" s="200"/>
      <c r="Q34" s="200"/>
      <c r="R34" s="200"/>
      <c r="S34" s="200"/>
      <c r="T34" s="239"/>
      <c r="U34" s="239"/>
      <c r="V34" s="239"/>
      <c r="W34" s="239"/>
      <c r="X34" s="239"/>
      <c r="Y34" s="239"/>
      <c r="Z34" s="239"/>
      <c r="AA34" s="239"/>
    </row>
    <row r="35" spans="1:27" ht="21" customHeight="1" thickBot="1">
      <c r="B35" s="148" t="s">
        <v>14</v>
      </c>
      <c r="C35" s="149"/>
      <c r="D35" s="149"/>
      <c r="E35" s="102" t="s">
        <v>15</v>
      </c>
      <c r="F35" s="150">
        <f>SUM(F10:F32)</f>
        <v>0</v>
      </c>
      <c r="G35" s="151">
        <f>SUM(G33,G34)</f>
        <v>0</v>
      </c>
      <c r="K35" s="200"/>
      <c r="L35" s="200"/>
      <c r="M35" s="200"/>
      <c r="N35" s="200"/>
      <c r="O35" s="200"/>
      <c r="P35" s="200"/>
      <c r="Q35" s="200"/>
      <c r="R35" s="200"/>
      <c r="S35" s="200"/>
      <c r="T35" s="239"/>
      <c r="U35" s="239"/>
      <c r="V35" s="239"/>
      <c r="W35" s="239"/>
      <c r="X35" s="239"/>
      <c r="Y35" s="239"/>
      <c r="Z35" s="239"/>
      <c r="AA35" s="239"/>
    </row>
    <row r="36" spans="1:27" ht="19.5" customHeight="1">
      <c r="K36" s="200"/>
      <c r="L36" s="200"/>
      <c r="M36" s="200"/>
      <c r="N36" s="200"/>
      <c r="O36" s="200"/>
      <c r="P36" s="200"/>
      <c r="Q36" s="200"/>
      <c r="R36" s="200"/>
      <c r="S36" s="200"/>
      <c r="T36" s="239"/>
      <c r="U36" s="239"/>
      <c r="V36" s="239"/>
      <c r="W36" s="239"/>
      <c r="X36" s="239"/>
      <c r="Y36" s="239"/>
      <c r="Z36" s="239"/>
      <c r="AA36" s="239"/>
    </row>
    <row r="37" spans="1:27" ht="57" customHeight="1" thickBot="1">
      <c r="B37" s="105" t="s">
        <v>16</v>
      </c>
      <c r="C37" s="105" t="s">
        <v>38</v>
      </c>
      <c r="D37" s="80" t="s">
        <v>8</v>
      </c>
      <c r="E37" s="191" t="s">
        <v>18</v>
      </c>
      <c r="F37" s="240"/>
      <c r="G37" s="106" t="s">
        <v>11</v>
      </c>
      <c r="K37" s="200"/>
      <c r="L37" s="200"/>
      <c r="M37" s="200"/>
      <c r="N37" s="200"/>
      <c r="O37" s="200"/>
      <c r="P37" s="200"/>
      <c r="Q37" s="200"/>
      <c r="R37" s="200"/>
      <c r="S37" s="200"/>
      <c r="T37" s="239"/>
      <c r="U37" s="239"/>
      <c r="V37" s="239"/>
      <c r="W37" s="239"/>
      <c r="X37" s="239"/>
      <c r="Y37" s="239"/>
      <c r="Z37" s="239"/>
      <c r="AA37" s="239"/>
    </row>
    <row r="38" spans="1:27" ht="15" customHeight="1">
      <c r="B38" s="107" t="s">
        <v>19</v>
      </c>
      <c r="C38" s="19"/>
      <c r="D38" s="10"/>
      <c r="E38" s="203">
        <v>760</v>
      </c>
      <c r="F38" s="256"/>
      <c r="G38" s="152">
        <f>IFERROR(C38*E38,"")</f>
        <v>0</v>
      </c>
      <c r="K38" s="200"/>
      <c r="L38" s="200"/>
      <c r="M38" s="200"/>
      <c r="N38" s="200"/>
      <c r="O38" s="200"/>
      <c r="P38" s="200"/>
      <c r="Q38" s="200"/>
      <c r="R38" s="200"/>
      <c r="S38" s="200"/>
      <c r="T38" s="239"/>
      <c r="U38" s="239"/>
      <c r="V38" s="239"/>
      <c r="W38" s="239"/>
      <c r="X38" s="239"/>
      <c r="Y38" s="239"/>
      <c r="Z38" s="239"/>
      <c r="AA38" s="239"/>
    </row>
    <row r="39" spans="1:27" ht="15" customHeight="1">
      <c r="B39" s="109" t="s">
        <v>20</v>
      </c>
      <c r="C39" s="20"/>
      <c r="D39" s="13"/>
      <c r="E39" s="205">
        <v>12309.69</v>
      </c>
      <c r="F39" s="257"/>
      <c r="G39" s="153">
        <f>IFERROR(C39*E39,"")</f>
        <v>0</v>
      </c>
      <c r="K39" s="200"/>
      <c r="L39" s="200"/>
      <c r="M39" s="200"/>
      <c r="N39" s="200"/>
      <c r="O39" s="200"/>
      <c r="P39" s="200"/>
      <c r="Q39" s="200"/>
      <c r="R39" s="200"/>
      <c r="S39" s="200"/>
      <c r="T39" s="239"/>
      <c r="U39" s="239"/>
      <c r="V39" s="239"/>
      <c r="W39" s="239"/>
      <c r="X39" s="239"/>
      <c r="Y39" s="239"/>
      <c r="Z39" s="239"/>
      <c r="AA39" s="239"/>
    </row>
    <row r="40" spans="1:27" ht="19.5" customHeight="1">
      <c r="K40" s="200"/>
      <c r="L40" s="200"/>
      <c r="M40" s="200"/>
      <c r="N40" s="200"/>
      <c r="O40" s="200"/>
      <c r="P40" s="200"/>
      <c r="Q40" s="200"/>
      <c r="R40" s="200"/>
      <c r="S40" s="200"/>
      <c r="T40" s="239"/>
      <c r="U40" s="239"/>
      <c r="V40" s="239"/>
      <c r="W40" s="239"/>
      <c r="X40" s="239"/>
      <c r="Y40" s="239"/>
      <c r="Z40" s="239"/>
      <c r="AA40" s="239"/>
    </row>
    <row r="41" spans="1:27" ht="126.75" thickBot="1">
      <c r="B41" s="105" t="s">
        <v>21</v>
      </c>
      <c r="C41" s="105" t="s">
        <v>39</v>
      </c>
      <c r="D41" s="80" t="s">
        <v>8</v>
      </c>
      <c r="E41" s="191" t="s">
        <v>18</v>
      </c>
      <c r="F41" s="240"/>
      <c r="G41" s="106" t="s">
        <v>11</v>
      </c>
      <c r="K41" s="200"/>
      <c r="L41" s="200"/>
      <c r="M41" s="200"/>
      <c r="N41" s="200"/>
      <c r="O41" s="200"/>
      <c r="P41" s="200"/>
      <c r="Q41" s="200"/>
      <c r="R41" s="200"/>
      <c r="S41" s="200"/>
      <c r="T41" s="239"/>
      <c r="U41" s="239"/>
      <c r="V41" s="239"/>
      <c r="W41" s="239"/>
      <c r="X41" s="239"/>
      <c r="Y41" s="239"/>
      <c r="Z41" s="239"/>
      <c r="AA41" s="239"/>
    </row>
    <row r="42" spans="1:27" ht="15" customHeight="1">
      <c r="B42" s="107" t="s">
        <v>23</v>
      </c>
      <c r="C42" s="21"/>
      <c r="D42" s="11"/>
      <c r="E42" s="190">
        <v>414968.06</v>
      </c>
      <c r="F42" s="258"/>
      <c r="G42" s="154">
        <f>E42*C42</f>
        <v>0</v>
      </c>
      <c r="K42" s="200"/>
      <c r="L42" s="200"/>
      <c r="M42" s="200"/>
      <c r="N42" s="200"/>
      <c r="O42" s="200"/>
      <c r="P42" s="200"/>
      <c r="Q42" s="200"/>
      <c r="R42" s="200"/>
      <c r="S42" s="200"/>
    </row>
    <row r="43" spans="1:27" ht="15" customHeight="1">
      <c r="A43" s="155" t="s">
        <v>40</v>
      </c>
      <c r="B43" s="113" t="s">
        <v>24</v>
      </c>
      <c r="C43" s="22"/>
      <c r="D43" s="14"/>
      <c r="E43" s="212">
        <v>259672</v>
      </c>
      <c r="F43" s="259"/>
      <c r="G43" s="154">
        <f>E43*C43</f>
        <v>0</v>
      </c>
      <c r="K43" s="200"/>
      <c r="L43" s="200"/>
      <c r="M43" s="200"/>
      <c r="N43" s="200"/>
      <c r="O43" s="200"/>
      <c r="P43" s="200"/>
      <c r="Q43" s="200"/>
      <c r="R43" s="200"/>
      <c r="S43" s="200"/>
    </row>
    <row r="44" spans="1:27" ht="15" customHeight="1" thickBot="1">
      <c r="B44" s="109" t="s">
        <v>25</v>
      </c>
      <c r="C44" s="23"/>
      <c r="D44" s="14"/>
      <c r="E44" s="209">
        <v>414968.06</v>
      </c>
      <c r="F44" s="260"/>
      <c r="G44" s="156">
        <f>E44*C44</f>
        <v>0</v>
      </c>
      <c r="H44" s="112">
        <f>SUM(E42:E44)</f>
        <v>1089608.1200000001</v>
      </c>
      <c r="I44" s="112">
        <f>SUM(F42:F44)</f>
        <v>0</v>
      </c>
      <c r="K44" s="200"/>
      <c r="L44" s="200"/>
      <c r="M44" s="200"/>
      <c r="N44" s="200"/>
      <c r="O44" s="200"/>
      <c r="P44" s="200"/>
      <c r="Q44" s="200"/>
      <c r="R44" s="200"/>
      <c r="S44" s="200"/>
    </row>
    <row r="45" spans="1:27" ht="21" customHeight="1" thickBot="1">
      <c r="B45" s="115" t="s">
        <v>26</v>
      </c>
      <c r="C45" s="116"/>
      <c r="D45" s="116"/>
      <c r="E45" s="117"/>
      <c r="F45" s="118"/>
      <c r="G45" s="119">
        <f>SUM(G38:G39)+SUM(G42:G44)</f>
        <v>0</v>
      </c>
      <c r="H45" s="112">
        <f>SUM(B42:B44)</f>
        <v>0</v>
      </c>
      <c r="I45" s="112">
        <f>SUM(C42:C44)</f>
        <v>0</v>
      </c>
      <c r="K45" s="200"/>
      <c r="L45" s="200"/>
      <c r="M45" s="200"/>
      <c r="N45" s="200"/>
      <c r="O45" s="200"/>
      <c r="P45" s="200"/>
      <c r="Q45" s="200"/>
      <c r="R45" s="200"/>
      <c r="S45" s="200"/>
    </row>
    <row r="46" spans="1:27" ht="19.5" customHeight="1">
      <c r="K46" s="200"/>
      <c r="L46" s="200"/>
      <c r="M46" s="200"/>
      <c r="N46" s="200"/>
      <c r="O46" s="200"/>
      <c r="P46" s="200"/>
      <c r="Q46" s="200"/>
      <c r="R46" s="200"/>
      <c r="S46" s="200"/>
    </row>
    <row r="47" spans="1:27" ht="38.25" thickBot="1">
      <c r="B47" s="105" t="s">
        <v>27</v>
      </c>
      <c r="C47" s="206" t="s">
        <v>18</v>
      </c>
      <c r="D47" s="241"/>
      <c r="E47" s="241"/>
      <c r="F47" s="242"/>
      <c r="G47" s="106" t="s">
        <v>11</v>
      </c>
      <c r="K47" s="200"/>
      <c r="L47" s="200"/>
      <c r="M47" s="200"/>
      <c r="N47" s="200"/>
      <c r="O47" s="200"/>
      <c r="P47" s="200"/>
      <c r="Q47" s="200"/>
      <c r="R47" s="200"/>
      <c r="S47" s="200"/>
    </row>
    <row r="48" spans="1:27" ht="15" customHeight="1">
      <c r="B48" s="107" t="s">
        <v>28</v>
      </c>
      <c r="C48" s="207" t="str">
        <f>"25% sur "&amp;F35&amp;" ETP"</f>
        <v>25% sur 0 ETP</v>
      </c>
      <c r="D48" s="243"/>
      <c r="E48" s="243"/>
      <c r="F48" s="244"/>
      <c r="G48" s="120">
        <f>SUM(G35*0.25)</f>
        <v>0</v>
      </c>
      <c r="K48" s="200"/>
      <c r="L48" s="200"/>
      <c r="M48" s="200"/>
      <c r="N48" s="200"/>
      <c r="O48" s="200"/>
      <c r="P48" s="200"/>
      <c r="Q48" s="200"/>
      <c r="R48" s="200"/>
      <c r="S48" s="200"/>
    </row>
    <row r="49" spans="2:19" ht="15" customHeight="1" thickBot="1">
      <c r="B49" s="121" t="s">
        <v>29</v>
      </c>
      <c r="C49" s="201" t="str">
        <f>"25% sur "&amp;I45&amp;" ETP"</f>
        <v>25% sur 0 ETP</v>
      </c>
      <c r="D49" s="245"/>
      <c r="E49" s="245"/>
      <c r="F49" s="246"/>
      <c r="G49" s="122">
        <f>SUM(G42:G44)*0.25</f>
        <v>0</v>
      </c>
      <c r="K49" s="200"/>
      <c r="L49" s="200"/>
      <c r="M49" s="200"/>
      <c r="N49" s="200"/>
      <c r="O49" s="200"/>
      <c r="P49" s="200"/>
      <c r="Q49" s="200"/>
      <c r="R49" s="200"/>
      <c r="S49" s="200"/>
    </row>
    <row r="50" spans="2:19" ht="21" customHeight="1" thickBot="1">
      <c r="B50" s="123" t="s">
        <v>30</v>
      </c>
      <c r="C50" s="208"/>
      <c r="D50" s="247"/>
      <c r="E50" s="124"/>
      <c r="F50" s="125"/>
      <c r="G50" s="126">
        <f>SUM(G48:G49)</f>
        <v>0</v>
      </c>
      <c r="K50" s="200"/>
      <c r="L50" s="200"/>
      <c r="M50" s="200"/>
      <c r="N50" s="200"/>
      <c r="O50" s="200"/>
      <c r="P50" s="200"/>
      <c r="Q50" s="200"/>
      <c r="R50" s="200"/>
      <c r="S50" s="200"/>
    </row>
    <row r="51" spans="2:19" ht="15" customHeight="1" thickBot="1">
      <c r="K51" s="200"/>
      <c r="L51" s="200"/>
      <c r="M51" s="200"/>
      <c r="N51" s="200"/>
      <c r="O51" s="200"/>
      <c r="P51" s="200"/>
      <c r="Q51" s="200"/>
      <c r="R51" s="200"/>
      <c r="S51" s="200"/>
    </row>
    <row r="52" spans="2:19" ht="20.100000000000001" customHeight="1" thickBot="1">
      <c r="B52" s="210" t="s">
        <v>31</v>
      </c>
      <c r="C52" s="211"/>
      <c r="D52" s="211"/>
      <c r="E52" s="211"/>
      <c r="F52" s="211"/>
      <c r="G52" s="127">
        <f>SUM(G35,G45,G50)</f>
        <v>0</v>
      </c>
      <c r="K52" s="200"/>
      <c r="L52" s="200"/>
      <c r="M52" s="200"/>
      <c r="N52" s="200"/>
      <c r="O52" s="200"/>
      <c r="P52" s="200"/>
      <c r="Q52" s="200"/>
      <c r="R52" s="200"/>
      <c r="S52" s="200"/>
    </row>
    <row r="53" spans="2:19" ht="25.5" thickBot="1">
      <c r="B53" s="128" t="s">
        <v>32</v>
      </c>
      <c r="K53" s="200"/>
      <c r="L53" s="200"/>
      <c r="M53" s="200"/>
      <c r="N53" s="200"/>
      <c r="O53" s="200"/>
      <c r="P53" s="200"/>
      <c r="Q53" s="200"/>
      <c r="R53" s="200"/>
      <c r="S53" s="200"/>
    </row>
    <row r="54" spans="2:19" ht="27" customHeight="1" thickBot="1">
      <c r="B54" s="204"/>
      <c r="C54" s="248"/>
      <c r="D54" s="248"/>
      <c r="E54" s="248"/>
      <c r="F54" s="248"/>
      <c r="G54" s="249"/>
    </row>
    <row r="55" spans="2:19" ht="15" customHeight="1">
      <c r="B55" s="250"/>
      <c r="C55" s="251"/>
      <c r="D55" s="251"/>
      <c r="E55" s="251"/>
      <c r="F55" s="251"/>
      <c r="G55" s="252"/>
    </row>
    <row r="56" spans="2:19" ht="15" customHeight="1">
      <c r="B56" s="250"/>
      <c r="C56" s="251"/>
      <c r="D56" s="251"/>
      <c r="E56" s="251"/>
      <c r="F56" s="251"/>
      <c r="G56" s="252"/>
    </row>
    <row r="57" spans="2:19" ht="15" customHeight="1">
      <c r="B57" s="250"/>
      <c r="C57" s="251"/>
      <c r="D57" s="251"/>
      <c r="E57" s="251"/>
      <c r="F57" s="251"/>
      <c r="G57" s="252"/>
    </row>
    <row r="58" spans="2:19" ht="15" customHeight="1">
      <c r="B58" s="253"/>
      <c r="C58" s="254"/>
      <c r="D58" s="254"/>
      <c r="E58" s="254"/>
      <c r="F58" s="254"/>
      <c r="G58" s="255"/>
    </row>
  </sheetData>
  <sheetProtection algorithmName="SHA-512" hashValue="qnlpv/0+t/AaSyXKO23usmu/Hl7Dbp4MnYiKJNoL5+weTq94/VqGnfLugSKmILQd/Yyv1mRzERLMinV5gNRG5g==" saltValue="ma1Ntrv7aIMkbZLjlO+m7g==" spinCount="100000" sheet="1" objects="1" scenarios="1"/>
  <mergeCells count="18">
    <mergeCell ref="B54:G58"/>
    <mergeCell ref="E39:F39"/>
    <mergeCell ref="E41:F41"/>
    <mergeCell ref="C47:F47"/>
    <mergeCell ref="C48:F48"/>
    <mergeCell ref="C50:D50"/>
    <mergeCell ref="E44:F44"/>
    <mergeCell ref="B52:F52"/>
    <mergeCell ref="E43:F43"/>
    <mergeCell ref="T6:AA41"/>
    <mergeCell ref="E42:F42"/>
    <mergeCell ref="E37:F37"/>
    <mergeCell ref="D4:E6"/>
    <mergeCell ref="F4:G6"/>
    <mergeCell ref="K9:S53"/>
    <mergeCell ref="C49:F49"/>
    <mergeCell ref="F8:H8"/>
    <mergeCell ref="E38:F38"/>
  </mergeCells>
  <dataValidations count="2">
    <dataValidation type="list" allowBlank="1" showInputMessage="1" showErrorMessage="1" errorTitle="Sélection non valide" error="Veuillez sélectionner l’une des trois options de financement." sqref="F4:G6" xr:uid="{9EB69AF3-4752-4854-9C76-389C0FAC8A64}">
      <formula1>"Entente de financement distincte entre Santé Ontario et cette EISP,Financement à verser à cette EISP par l'organisme principal,Aucun financement demandé pour cette EISP"</formula1>
    </dataValidation>
    <dataValidation type="list" allowBlank="1" showInputMessage="1" showErrorMessage="1" sqref="C5" xr:uid="{F1B8B824-6748-4008-AB7D-3E43C0F654FE}">
      <formula1>"ESF, CPIP, CSC, OASSP"</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F08D4E4-0B03-47C2-94E3-BF686ED86655}">
          <x14:formula1>
            <xm:f>Roles!$A$2:$A$53</xm:f>
          </x14:formula1>
          <xm:sqref>B10:B32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sheetPr>
  <dimension ref="A1:AA58"/>
  <sheetViews>
    <sheetView workbookViewId="0">
      <selection activeCell="C5" sqref="C5"/>
    </sheetView>
  </sheetViews>
  <sheetFormatPr defaultColWidth="9.140625" defaultRowHeight="15"/>
  <cols>
    <col min="1" max="1" width="3.5703125" style="2" customWidth="1"/>
    <col min="2" max="2" width="70.14062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69" t="s">
        <v>1</v>
      </c>
      <c r="F1" s="72"/>
    </row>
    <row r="2" spans="2:27" ht="21.75" customHeight="1">
      <c r="B2" s="71"/>
      <c r="C2" s="72"/>
      <c r="D2" s="72"/>
      <c r="E2" s="72"/>
      <c r="F2" s="72"/>
      <c r="K2" s="8"/>
    </row>
    <row r="3" spans="2:27" ht="12" customHeight="1">
      <c r="F3" s="72"/>
    </row>
    <row r="4" spans="2:27" ht="15.75" customHeight="1">
      <c r="B4" s="8" t="s">
        <v>33</v>
      </c>
      <c r="C4" s="33"/>
      <c r="D4" s="192" t="s">
        <v>3</v>
      </c>
      <c r="E4" s="193"/>
      <c r="F4" s="194"/>
      <c r="G4" s="195"/>
    </row>
    <row r="5" spans="2:27" ht="15.75" customHeight="1">
      <c r="B5" s="8" t="s">
        <v>34</v>
      </c>
      <c r="C5" s="36"/>
      <c r="D5" s="192"/>
      <c r="E5" s="193"/>
      <c r="F5" s="196"/>
      <c r="G5" s="197"/>
    </row>
    <row r="6" spans="2:27" ht="17.100000000000001" customHeight="1">
      <c r="B6" s="8" t="s">
        <v>5</v>
      </c>
      <c r="C6" s="157" t="str">
        <f>IF('Budg de l''organisme responsable'!C6="","",'Budg de l''organisme responsable'!C6)</f>
        <v/>
      </c>
      <c r="D6" s="192"/>
      <c r="E6" s="193"/>
      <c r="F6" s="198"/>
      <c r="G6" s="199"/>
      <c r="T6" s="189"/>
      <c r="U6" s="239"/>
      <c r="V6" s="239"/>
      <c r="W6" s="239"/>
      <c r="X6" s="239"/>
      <c r="Y6" s="239"/>
      <c r="Z6" s="239"/>
      <c r="AA6" s="239"/>
    </row>
    <row r="7" spans="2:27" ht="4.5" customHeight="1">
      <c r="T7" s="239"/>
      <c r="U7" s="239"/>
      <c r="V7" s="239"/>
      <c r="W7" s="239"/>
      <c r="X7" s="239"/>
      <c r="Y7" s="239"/>
      <c r="Z7" s="239"/>
      <c r="AA7" s="239"/>
    </row>
    <row r="8" spans="2:27" ht="20.25" customHeight="1">
      <c r="B8" s="130"/>
      <c r="F8" s="202"/>
      <c r="G8" s="239"/>
      <c r="H8" s="239"/>
      <c r="T8" s="239"/>
      <c r="U8" s="239"/>
      <c r="V8" s="239"/>
      <c r="W8" s="239"/>
      <c r="X8" s="239"/>
      <c r="Y8" s="239"/>
      <c r="Z8" s="239"/>
      <c r="AA8" s="239"/>
    </row>
    <row r="9" spans="2:27" ht="69.95" customHeight="1" thickBot="1">
      <c r="B9" s="131" t="s">
        <v>35</v>
      </c>
      <c r="C9" s="132" t="s">
        <v>7</v>
      </c>
      <c r="D9" s="80" t="s">
        <v>8</v>
      </c>
      <c r="E9" s="106" t="s">
        <v>9</v>
      </c>
      <c r="F9" s="106" t="s">
        <v>36</v>
      </c>
      <c r="G9" s="106" t="s">
        <v>11</v>
      </c>
      <c r="K9" s="200" t="s">
        <v>37</v>
      </c>
      <c r="L9" s="200"/>
      <c r="M9" s="200"/>
      <c r="N9" s="200"/>
      <c r="O9" s="200"/>
      <c r="P9" s="200"/>
      <c r="Q9" s="200"/>
      <c r="R9" s="200"/>
      <c r="S9" s="200"/>
      <c r="T9" s="239"/>
      <c r="U9" s="239"/>
      <c r="V9" s="239"/>
      <c r="W9" s="239"/>
      <c r="X9" s="239"/>
      <c r="Y9" s="239"/>
      <c r="Z9" s="239"/>
      <c r="AA9" s="239"/>
    </row>
    <row r="10" spans="2:27" ht="15" customHeight="1">
      <c r="B10" s="10"/>
      <c r="C10" s="158" t="str">
        <f>IFERROR(VLOOKUP($B10,Roles!$A$2:$C$54,2,FALSE),"")</f>
        <v/>
      </c>
      <c r="D10" s="65"/>
      <c r="E10" s="159" t="str">
        <f>IFERROR(VLOOKUP($B10,Roles!$A$2:$C$54,3,FALSE),"")</f>
        <v/>
      </c>
      <c r="F10" s="66"/>
      <c r="G10" s="160" t="str">
        <f t="shared" ref="G10:G32" si="0">IFERROR(F10*E10,"")</f>
        <v/>
      </c>
      <c r="K10" s="200"/>
      <c r="L10" s="200"/>
      <c r="M10" s="200"/>
      <c r="N10" s="200"/>
      <c r="O10" s="200"/>
      <c r="P10" s="200"/>
      <c r="Q10" s="200"/>
      <c r="R10" s="200"/>
      <c r="S10" s="200"/>
      <c r="T10" s="239"/>
      <c r="U10" s="239"/>
      <c r="V10" s="239"/>
      <c r="W10" s="239"/>
      <c r="X10" s="239"/>
      <c r="Y10" s="239"/>
      <c r="Z10" s="239"/>
      <c r="AA10" s="239"/>
    </row>
    <row r="11" spans="2:27" ht="15" customHeight="1">
      <c r="B11" s="13"/>
      <c r="C11" s="133" t="str">
        <f>IFERROR(VLOOKUP($B11,Roles!$A$2:$C$54,2,FALSE),"")</f>
        <v/>
      </c>
      <c r="D11" s="14"/>
      <c r="E11" s="134" t="str">
        <f>IFERROR(VLOOKUP($B11,Roles!$A$2:$C$54,3,FALSE),"")</f>
        <v/>
      </c>
      <c r="F11" s="15"/>
      <c r="G11" s="120" t="str">
        <f t="shared" si="0"/>
        <v/>
      </c>
      <c r="K11" s="200"/>
      <c r="L11" s="200"/>
      <c r="M11" s="200"/>
      <c r="N11" s="200"/>
      <c r="O11" s="200"/>
      <c r="P11" s="200"/>
      <c r="Q11" s="200"/>
      <c r="R11" s="200"/>
      <c r="S11" s="200"/>
      <c r="T11" s="239"/>
      <c r="U11" s="239"/>
      <c r="V11" s="239"/>
      <c r="W11" s="239"/>
      <c r="X11" s="239"/>
      <c r="Y11" s="239"/>
      <c r="Z11" s="239"/>
      <c r="AA11" s="239"/>
    </row>
    <row r="12" spans="2:27" ht="15" customHeight="1">
      <c r="B12" s="13"/>
      <c r="C12" s="133" t="str">
        <f>IFERROR(VLOOKUP($B12,Roles!$A$2:$C$54,2,FALSE),"")</f>
        <v/>
      </c>
      <c r="D12" s="14"/>
      <c r="E12" s="134" t="str">
        <f>IFERROR(VLOOKUP($B12,Roles!$A$2:$C$54,3,FALSE),"")</f>
        <v/>
      </c>
      <c r="F12" s="15"/>
      <c r="G12" s="120" t="str">
        <f t="shared" si="0"/>
        <v/>
      </c>
      <c r="K12" s="200"/>
      <c r="L12" s="200"/>
      <c r="M12" s="200"/>
      <c r="N12" s="200"/>
      <c r="O12" s="200"/>
      <c r="P12" s="200"/>
      <c r="Q12" s="200"/>
      <c r="R12" s="200"/>
      <c r="S12" s="200"/>
      <c r="T12" s="239"/>
      <c r="U12" s="239"/>
      <c r="V12" s="239"/>
      <c r="W12" s="239"/>
      <c r="X12" s="239"/>
      <c r="Y12" s="239"/>
      <c r="Z12" s="239"/>
      <c r="AA12" s="239"/>
    </row>
    <row r="13" spans="2:27" ht="15" customHeight="1">
      <c r="B13" s="13"/>
      <c r="C13" s="133" t="str">
        <f>IFERROR(VLOOKUP($B13,Roles!$A$2:$C$54,2,FALSE),"")</f>
        <v/>
      </c>
      <c r="D13" s="14"/>
      <c r="E13" s="134" t="str">
        <f>IFERROR(VLOOKUP($B13,Roles!$A$2:$C$54,3,FALSE),"")</f>
        <v/>
      </c>
      <c r="F13" s="15"/>
      <c r="G13" s="120" t="str">
        <f t="shared" si="0"/>
        <v/>
      </c>
      <c r="K13" s="200"/>
      <c r="L13" s="200"/>
      <c r="M13" s="200"/>
      <c r="N13" s="200"/>
      <c r="O13" s="200"/>
      <c r="P13" s="200"/>
      <c r="Q13" s="200"/>
      <c r="R13" s="200"/>
      <c r="S13" s="200"/>
      <c r="T13" s="239"/>
      <c r="U13" s="239"/>
      <c r="V13" s="239"/>
      <c r="W13" s="239"/>
      <c r="X13" s="239"/>
      <c r="Y13" s="239"/>
      <c r="Z13" s="239"/>
      <c r="AA13" s="239"/>
    </row>
    <row r="14" spans="2:27" ht="15" customHeight="1">
      <c r="B14" s="13"/>
      <c r="C14" s="133" t="str">
        <f>IFERROR(VLOOKUP($B14,Roles!$A$2:$C$54,2,FALSE),"")</f>
        <v/>
      </c>
      <c r="D14" s="14"/>
      <c r="E14" s="134" t="str">
        <f>IFERROR(VLOOKUP($B14,Roles!$A$2:$C$54,3,FALSE),"")</f>
        <v/>
      </c>
      <c r="F14" s="15"/>
      <c r="G14" s="120" t="str">
        <f t="shared" si="0"/>
        <v/>
      </c>
      <c r="K14" s="200"/>
      <c r="L14" s="200"/>
      <c r="M14" s="200"/>
      <c r="N14" s="200"/>
      <c r="O14" s="200"/>
      <c r="P14" s="200"/>
      <c r="Q14" s="200"/>
      <c r="R14" s="200"/>
      <c r="S14" s="200"/>
      <c r="T14" s="239"/>
      <c r="U14" s="239"/>
      <c r="V14" s="239"/>
      <c r="W14" s="239"/>
      <c r="X14" s="239"/>
      <c r="Y14" s="239"/>
      <c r="Z14" s="239"/>
      <c r="AA14" s="239"/>
    </row>
    <row r="15" spans="2:27" ht="15" customHeight="1">
      <c r="B15" s="13"/>
      <c r="C15" s="133" t="str">
        <f>IFERROR(VLOOKUP($B15,Roles!$A$2:$C$54,2,FALSE),"")</f>
        <v/>
      </c>
      <c r="D15" s="14"/>
      <c r="E15" s="134" t="str">
        <f>IFERROR(VLOOKUP($B15,Roles!$A$2:$C$54,3,FALSE),"")</f>
        <v/>
      </c>
      <c r="F15" s="15"/>
      <c r="G15" s="120" t="str">
        <f t="shared" si="0"/>
        <v/>
      </c>
      <c r="K15" s="200"/>
      <c r="L15" s="200"/>
      <c r="M15" s="200"/>
      <c r="N15" s="200"/>
      <c r="O15" s="200"/>
      <c r="P15" s="200"/>
      <c r="Q15" s="200"/>
      <c r="R15" s="200"/>
      <c r="S15" s="200"/>
      <c r="T15" s="239"/>
      <c r="U15" s="239"/>
      <c r="V15" s="239"/>
      <c r="W15" s="239"/>
      <c r="X15" s="239"/>
      <c r="Y15" s="239"/>
      <c r="Z15" s="239"/>
      <c r="AA15" s="239"/>
    </row>
    <row r="16" spans="2:27" ht="15" customHeight="1">
      <c r="B16" s="13"/>
      <c r="C16" s="133" t="str">
        <f>IFERROR(VLOOKUP($B16,Roles!$A$2:$C$54,2,FALSE),"")</f>
        <v/>
      </c>
      <c r="D16" s="14"/>
      <c r="E16" s="134" t="str">
        <f>IFERROR(VLOOKUP($B16,Roles!$A$2:$C$54,3,FALSE),"")</f>
        <v/>
      </c>
      <c r="F16" s="15"/>
      <c r="G16" s="120" t="str">
        <f t="shared" si="0"/>
        <v/>
      </c>
      <c r="K16" s="200"/>
      <c r="L16" s="200"/>
      <c r="M16" s="200"/>
      <c r="N16" s="200"/>
      <c r="O16" s="200"/>
      <c r="P16" s="200"/>
      <c r="Q16" s="200"/>
      <c r="R16" s="200"/>
      <c r="S16" s="200"/>
      <c r="T16" s="239"/>
      <c r="U16" s="239"/>
      <c r="V16" s="239"/>
      <c r="W16" s="239"/>
      <c r="X16" s="239"/>
      <c r="Y16" s="239"/>
      <c r="Z16" s="239"/>
      <c r="AA16" s="239"/>
    </row>
    <row r="17" spans="2:27" ht="15" customHeight="1">
      <c r="B17" s="13"/>
      <c r="C17" s="133" t="str">
        <f>IFERROR(VLOOKUP($B17,Roles!$A$2:$C$54,2,FALSE),"")</f>
        <v/>
      </c>
      <c r="D17" s="14"/>
      <c r="E17" s="136" t="str">
        <f>IFERROR(VLOOKUP($B17,Roles!$A$2:$C$54,3,FALSE),"")</f>
        <v/>
      </c>
      <c r="F17" s="15"/>
      <c r="G17" s="120" t="str">
        <f t="shared" si="0"/>
        <v/>
      </c>
      <c r="K17" s="200"/>
      <c r="L17" s="200"/>
      <c r="M17" s="200"/>
      <c r="N17" s="200"/>
      <c r="O17" s="200"/>
      <c r="P17" s="200"/>
      <c r="Q17" s="200"/>
      <c r="R17" s="200"/>
      <c r="S17" s="200"/>
      <c r="T17" s="239"/>
      <c r="U17" s="239"/>
      <c r="V17" s="239"/>
      <c r="W17" s="239"/>
      <c r="X17" s="239"/>
      <c r="Y17" s="239"/>
      <c r="Z17" s="239"/>
      <c r="AA17" s="239"/>
    </row>
    <row r="18" spans="2:27" ht="15" customHeight="1">
      <c r="B18" s="13"/>
      <c r="C18" s="133" t="str">
        <f>IFERROR(VLOOKUP($B18,Roles!$A$2:$C$54,2,FALSE),"")</f>
        <v/>
      </c>
      <c r="D18" s="14"/>
      <c r="E18" s="136" t="str">
        <f>IFERROR(VLOOKUP($B18,Roles!$A$2:$C$54,3,FALSE),"")</f>
        <v/>
      </c>
      <c r="F18" s="15"/>
      <c r="G18" s="120" t="str">
        <f t="shared" si="0"/>
        <v/>
      </c>
      <c r="K18" s="200"/>
      <c r="L18" s="200"/>
      <c r="M18" s="200"/>
      <c r="N18" s="200"/>
      <c r="O18" s="200"/>
      <c r="P18" s="200"/>
      <c r="Q18" s="200"/>
      <c r="R18" s="200"/>
      <c r="S18" s="200"/>
      <c r="T18" s="239"/>
      <c r="U18" s="239"/>
      <c r="V18" s="239"/>
      <c r="W18" s="239"/>
      <c r="X18" s="239"/>
      <c r="Y18" s="239"/>
      <c r="Z18" s="239"/>
      <c r="AA18" s="239"/>
    </row>
    <row r="19" spans="2:27" ht="15" customHeight="1">
      <c r="B19" s="13"/>
      <c r="C19" s="133" t="str">
        <f>IFERROR(VLOOKUP($B19,Roles!$A$2:$C$54,2,FALSE),"")</f>
        <v/>
      </c>
      <c r="D19" s="14"/>
      <c r="E19" s="136" t="str">
        <f>IFERROR(VLOOKUP($B19,Roles!$A$2:$C$54,3,FALSE),"")</f>
        <v/>
      </c>
      <c r="F19" s="15"/>
      <c r="G19" s="120" t="str">
        <f t="shared" si="0"/>
        <v/>
      </c>
      <c r="K19" s="200"/>
      <c r="L19" s="200"/>
      <c r="M19" s="200"/>
      <c r="N19" s="200"/>
      <c r="O19" s="200"/>
      <c r="P19" s="200"/>
      <c r="Q19" s="200"/>
      <c r="R19" s="200"/>
      <c r="S19" s="200"/>
      <c r="T19" s="239"/>
      <c r="U19" s="239"/>
      <c r="V19" s="239"/>
      <c r="W19" s="239"/>
      <c r="X19" s="239"/>
      <c r="Y19" s="239"/>
      <c r="Z19" s="239"/>
      <c r="AA19" s="239"/>
    </row>
    <row r="20" spans="2:27" ht="15" customHeight="1">
      <c r="B20" s="13"/>
      <c r="C20" s="133" t="str">
        <f>IFERROR(VLOOKUP($B20,Roles!$A$2:$C$54,2,FALSE),"")</f>
        <v/>
      </c>
      <c r="D20" s="14"/>
      <c r="E20" s="136" t="str">
        <f>IFERROR(VLOOKUP($B20,Roles!$A$2:$C$54,3,FALSE),"")</f>
        <v/>
      </c>
      <c r="F20" s="15"/>
      <c r="G20" s="120" t="str">
        <f t="shared" si="0"/>
        <v/>
      </c>
      <c r="K20" s="200"/>
      <c r="L20" s="200"/>
      <c r="M20" s="200"/>
      <c r="N20" s="200"/>
      <c r="O20" s="200"/>
      <c r="P20" s="200"/>
      <c r="Q20" s="200"/>
      <c r="R20" s="200"/>
      <c r="S20" s="200"/>
      <c r="T20" s="239"/>
      <c r="U20" s="239"/>
      <c r="V20" s="239"/>
      <c r="W20" s="239"/>
      <c r="X20" s="239"/>
      <c r="Y20" s="239"/>
      <c r="Z20" s="239"/>
      <c r="AA20" s="239"/>
    </row>
    <row r="21" spans="2:27" ht="15" customHeight="1">
      <c r="B21" s="13"/>
      <c r="C21" s="133" t="str">
        <f>IFERROR(VLOOKUP($B21,Roles!$A$2:$C$54,2,FALSE),"")</f>
        <v/>
      </c>
      <c r="D21" s="14"/>
      <c r="E21" s="136" t="str">
        <f>IFERROR(VLOOKUP($B21,Roles!$A$2:$C$54,3,FALSE),"")</f>
        <v/>
      </c>
      <c r="F21" s="15"/>
      <c r="G21" s="120" t="str">
        <f t="shared" si="0"/>
        <v/>
      </c>
      <c r="K21" s="200"/>
      <c r="L21" s="200"/>
      <c r="M21" s="200"/>
      <c r="N21" s="200"/>
      <c r="O21" s="200"/>
      <c r="P21" s="200"/>
      <c r="Q21" s="200"/>
      <c r="R21" s="200"/>
      <c r="S21" s="200"/>
      <c r="T21" s="239"/>
      <c r="U21" s="239"/>
      <c r="V21" s="239"/>
      <c r="W21" s="239"/>
      <c r="X21" s="239"/>
      <c r="Y21" s="239"/>
      <c r="Z21" s="239"/>
      <c r="AA21" s="239"/>
    </row>
    <row r="22" spans="2:27" ht="15" customHeight="1">
      <c r="B22" s="13"/>
      <c r="C22" s="133" t="str">
        <f>IFERROR(VLOOKUP($B22,Roles!$A$2:$C$54,2,FALSE),"")</f>
        <v/>
      </c>
      <c r="D22" s="14"/>
      <c r="E22" s="136" t="str">
        <f>IFERROR(VLOOKUP($B22,Roles!$A$2:$C$54,3,FALSE),"")</f>
        <v/>
      </c>
      <c r="F22" s="15"/>
      <c r="G22" s="120" t="str">
        <f t="shared" si="0"/>
        <v/>
      </c>
      <c r="K22" s="200"/>
      <c r="L22" s="200"/>
      <c r="M22" s="200"/>
      <c r="N22" s="200"/>
      <c r="O22" s="200"/>
      <c r="P22" s="200"/>
      <c r="Q22" s="200"/>
      <c r="R22" s="200"/>
      <c r="S22" s="200"/>
      <c r="T22" s="239"/>
      <c r="U22" s="239"/>
      <c r="V22" s="239"/>
      <c r="W22" s="239"/>
      <c r="X22" s="239"/>
      <c r="Y22" s="239"/>
      <c r="Z22" s="239"/>
      <c r="AA22" s="239"/>
    </row>
    <row r="23" spans="2:27" ht="15" customHeight="1">
      <c r="B23" s="13"/>
      <c r="C23" s="133" t="str">
        <f>IFERROR(VLOOKUP($B23,Roles!$A$2:$C$54,2,FALSE),"")</f>
        <v/>
      </c>
      <c r="D23" s="14"/>
      <c r="E23" s="136" t="str">
        <f>IFERROR(VLOOKUP($B23,Roles!$A$2:$C$54,3,FALSE),"")</f>
        <v/>
      </c>
      <c r="F23" s="15"/>
      <c r="G23" s="120" t="str">
        <f t="shared" si="0"/>
        <v/>
      </c>
      <c r="K23" s="200"/>
      <c r="L23" s="200"/>
      <c r="M23" s="200"/>
      <c r="N23" s="200"/>
      <c r="O23" s="200"/>
      <c r="P23" s="200"/>
      <c r="Q23" s="200"/>
      <c r="R23" s="200"/>
      <c r="S23" s="200"/>
      <c r="T23" s="239"/>
      <c r="U23" s="239"/>
      <c r="V23" s="239"/>
      <c r="W23" s="239"/>
      <c r="X23" s="239"/>
      <c r="Y23" s="239"/>
      <c r="Z23" s="239"/>
      <c r="AA23" s="239"/>
    </row>
    <row r="24" spans="2:27" ht="15" customHeight="1">
      <c r="B24" s="13"/>
      <c r="C24" s="133" t="str">
        <f>IFERROR(VLOOKUP($B24,Roles!$A$2:$C$54,2,FALSE),"")</f>
        <v/>
      </c>
      <c r="D24" s="14"/>
      <c r="E24" s="136" t="str">
        <f>IFERROR(VLOOKUP($B24,Roles!$A$2:$C$54,3,FALSE),"")</f>
        <v/>
      </c>
      <c r="F24" s="15"/>
      <c r="G24" s="120" t="str">
        <f t="shared" si="0"/>
        <v/>
      </c>
      <c r="K24" s="200"/>
      <c r="L24" s="200"/>
      <c r="M24" s="200"/>
      <c r="N24" s="200"/>
      <c r="O24" s="200"/>
      <c r="P24" s="200"/>
      <c r="Q24" s="200"/>
      <c r="R24" s="200"/>
      <c r="S24" s="200"/>
      <c r="T24" s="239"/>
      <c r="U24" s="239"/>
      <c r="V24" s="239"/>
      <c r="W24" s="239"/>
      <c r="X24" s="239"/>
      <c r="Y24" s="239"/>
      <c r="Z24" s="239"/>
      <c r="AA24" s="239"/>
    </row>
    <row r="25" spans="2:27" ht="15" customHeight="1">
      <c r="B25" s="13"/>
      <c r="C25" s="133" t="str">
        <f>IFERROR(VLOOKUP($B25,Roles!$A$2:$C$54,2,FALSE),"")</f>
        <v/>
      </c>
      <c r="D25" s="14"/>
      <c r="E25" s="136" t="str">
        <f>IFERROR(VLOOKUP($B25,Roles!$A$2:$C$54,3,FALSE),"")</f>
        <v/>
      </c>
      <c r="F25" s="15"/>
      <c r="G25" s="120" t="str">
        <f t="shared" si="0"/>
        <v/>
      </c>
      <c r="K25" s="200"/>
      <c r="L25" s="200"/>
      <c r="M25" s="200"/>
      <c r="N25" s="200"/>
      <c r="O25" s="200"/>
      <c r="P25" s="200"/>
      <c r="Q25" s="200"/>
      <c r="R25" s="200"/>
      <c r="S25" s="200"/>
      <c r="T25" s="239"/>
      <c r="U25" s="239"/>
      <c r="V25" s="239"/>
      <c r="W25" s="239"/>
      <c r="X25" s="239"/>
      <c r="Y25" s="239"/>
      <c r="Z25" s="239"/>
      <c r="AA25" s="239"/>
    </row>
    <row r="26" spans="2:27" ht="15" customHeight="1">
      <c r="B26" s="13"/>
      <c r="C26" s="133" t="str">
        <f>IFERROR(VLOOKUP($B26,Roles!$A$2:$C$54,2,FALSE),"")</f>
        <v/>
      </c>
      <c r="D26" s="14"/>
      <c r="E26" s="136" t="str">
        <f>IFERROR(VLOOKUP($B26,Roles!$A$2:$C$54,3,FALSE),"")</f>
        <v/>
      </c>
      <c r="F26" s="15"/>
      <c r="G26" s="120" t="str">
        <f t="shared" si="0"/>
        <v/>
      </c>
      <c r="K26" s="200"/>
      <c r="L26" s="200"/>
      <c r="M26" s="200"/>
      <c r="N26" s="200"/>
      <c r="O26" s="200"/>
      <c r="P26" s="200"/>
      <c r="Q26" s="200"/>
      <c r="R26" s="200"/>
      <c r="S26" s="200"/>
      <c r="T26" s="239"/>
      <c r="U26" s="239"/>
      <c r="V26" s="239"/>
      <c r="W26" s="239"/>
      <c r="X26" s="239"/>
      <c r="Y26" s="239"/>
      <c r="Z26" s="239"/>
      <c r="AA26" s="239"/>
    </row>
    <row r="27" spans="2:27" ht="15" customHeight="1">
      <c r="B27" s="13"/>
      <c r="C27" s="133" t="str">
        <f>IFERROR(VLOOKUP($B27,Roles!$A$2:$C$54,2,FALSE),"")</f>
        <v/>
      </c>
      <c r="D27" s="14"/>
      <c r="E27" s="136" t="str">
        <f>IFERROR(VLOOKUP($B27,Roles!$A$2:$C$54,3,FALSE),"")</f>
        <v/>
      </c>
      <c r="F27" s="15"/>
      <c r="G27" s="120" t="str">
        <f t="shared" si="0"/>
        <v/>
      </c>
      <c r="K27" s="200"/>
      <c r="L27" s="200"/>
      <c r="M27" s="200"/>
      <c r="N27" s="200"/>
      <c r="O27" s="200"/>
      <c r="P27" s="200"/>
      <c r="Q27" s="200"/>
      <c r="R27" s="200"/>
      <c r="S27" s="200"/>
      <c r="T27" s="239"/>
      <c r="U27" s="239"/>
      <c r="V27" s="239"/>
      <c r="W27" s="239"/>
      <c r="X27" s="239"/>
      <c r="Y27" s="239"/>
      <c r="Z27" s="239"/>
      <c r="AA27" s="239"/>
    </row>
    <row r="28" spans="2:27" ht="15" customHeight="1">
      <c r="B28" s="13"/>
      <c r="C28" s="133" t="str">
        <f>IFERROR(VLOOKUP($B28,Roles!$A$2:$C$54,2,FALSE),"")</f>
        <v/>
      </c>
      <c r="D28" s="14"/>
      <c r="E28" s="136" t="str">
        <f>IFERROR(VLOOKUP($B28,Roles!$A$2:$C$54,3,FALSE),"")</f>
        <v/>
      </c>
      <c r="F28" s="15"/>
      <c r="G28" s="120" t="str">
        <f t="shared" si="0"/>
        <v/>
      </c>
      <c r="K28" s="200"/>
      <c r="L28" s="200"/>
      <c r="M28" s="200"/>
      <c r="N28" s="200"/>
      <c r="O28" s="200"/>
      <c r="P28" s="200"/>
      <c r="Q28" s="200"/>
      <c r="R28" s="200"/>
      <c r="S28" s="200"/>
      <c r="T28" s="239"/>
      <c r="U28" s="239"/>
      <c r="V28" s="239"/>
      <c r="W28" s="239"/>
      <c r="X28" s="239"/>
      <c r="Y28" s="239"/>
      <c r="Z28" s="239"/>
      <c r="AA28" s="239"/>
    </row>
    <row r="29" spans="2:27" ht="15" customHeight="1">
      <c r="B29" s="13"/>
      <c r="C29" s="133" t="str">
        <f>IFERROR(VLOOKUP($B29,Roles!$A$2:$C$54,2,FALSE),"")</f>
        <v/>
      </c>
      <c r="D29" s="14"/>
      <c r="E29" s="136" t="str">
        <f>IFERROR(VLOOKUP($B29,Roles!$A$2:$C$54,3,FALSE),"")</f>
        <v/>
      </c>
      <c r="F29" s="15"/>
      <c r="G29" s="120" t="str">
        <f t="shared" si="0"/>
        <v/>
      </c>
      <c r="K29" s="200"/>
      <c r="L29" s="200"/>
      <c r="M29" s="200"/>
      <c r="N29" s="200"/>
      <c r="O29" s="200"/>
      <c r="P29" s="200"/>
      <c r="Q29" s="200"/>
      <c r="R29" s="200"/>
      <c r="S29" s="200"/>
      <c r="T29" s="239"/>
      <c r="U29" s="239"/>
      <c r="V29" s="239"/>
      <c r="W29" s="239"/>
      <c r="X29" s="239"/>
      <c r="Y29" s="239"/>
      <c r="Z29" s="239"/>
      <c r="AA29" s="239"/>
    </row>
    <row r="30" spans="2:27" ht="15" customHeight="1">
      <c r="B30" s="13"/>
      <c r="C30" s="133" t="str">
        <f>IFERROR(VLOOKUP($B30,Roles!$A$2:$C$54,2,FALSE),"")</f>
        <v/>
      </c>
      <c r="D30" s="14"/>
      <c r="E30" s="136" t="str">
        <f>IFERROR(VLOOKUP($B30,Roles!$A$2:$C$54,3,FALSE),"")</f>
        <v/>
      </c>
      <c r="F30" s="15"/>
      <c r="G30" s="120" t="str">
        <f t="shared" si="0"/>
        <v/>
      </c>
      <c r="K30" s="200"/>
      <c r="L30" s="200"/>
      <c r="M30" s="200"/>
      <c r="N30" s="200"/>
      <c r="O30" s="200"/>
      <c r="P30" s="200"/>
      <c r="Q30" s="200"/>
      <c r="R30" s="200"/>
      <c r="S30" s="200"/>
      <c r="T30" s="239"/>
      <c r="U30" s="239"/>
      <c r="V30" s="239"/>
      <c r="W30" s="239"/>
      <c r="X30" s="239"/>
      <c r="Y30" s="239"/>
      <c r="Z30" s="239"/>
      <c r="AA30" s="239"/>
    </row>
    <row r="31" spans="2:27" ht="15" customHeight="1">
      <c r="B31" s="13"/>
      <c r="C31" s="133" t="str">
        <f>IFERROR(VLOOKUP($B31,Roles!$A$2:$C$54,2,FALSE),"")</f>
        <v/>
      </c>
      <c r="D31" s="14"/>
      <c r="E31" s="136" t="str">
        <f>IFERROR(VLOOKUP($B31,Roles!$A$2:$C$54,3,FALSE),"")</f>
        <v/>
      </c>
      <c r="F31" s="15"/>
      <c r="G31" s="120" t="str">
        <f t="shared" si="0"/>
        <v/>
      </c>
      <c r="K31" s="200"/>
      <c r="L31" s="200"/>
      <c r="M31" s="200"/>
      <c r="N31" s="200"/>
      <c r="O31" s="200"/>
      <c r="P31" s="200"/>
      <c r="Q31" s="200"/>
      <c r="R31" s="200"/>
      <c r="S31" s="200"/>
      <c r="T31" s="239"/>
      <c r="U31" s="239"/>
      <c r="V31" s="239"/>
      <c r="W31" s="239"/>
      <c r="X31" s="239"/>
      <c r="Y31" s="239"/>
      <c r="Z31" s="239"/>
      <c r="AA31" s="239"/>
    </row>
    <row r="32" spans="2:27" ht="15" customHeight="1" thickBot="1">
      <c r="B32" s="16"/>
      <c r="C32" s="137" t="str">
        <f>IFERROR(VLOOKUP($B32,Roles!$A$2:$C$54,2,FALSE),"")</f>
        <v/>
      </c>
      <c r="D32" s="17"/>
      <c r="E32" s="138" t="str">
        <f>IFERROR(VLOOKUP($B32,Roles!$A$2:$C$54,3,FALSE),"")</f>
        <v/>
      </c>
      <c r="F32" s="18"/>
      <c r="G32" s="161" t="str">
        <f t="shared" si="0"/>
        <v/>
      </c>
      <c r="K32" s="200"/>
      <c r="L32" s="200"/>
      <c r="M32" s="200"/>
      <c r="N32" s="200"/>
      <c r="O32" s="200"/>
      <c r="P32" s="200"/>
      <c r="Q32" s="200"/>
      <c r="R32" s="200"/>
      <c r="S32" s="200"/>
      <c r="T32" s="239"/>
      <c r="U32" s="239"/>
      <c r="V32" s="239"/>
      <c r="W32" s="239"/>
      <c r="X32" s="239"/>
      <c r="Y32" s="239"/>
      <c r="Z32" s="239"/>
      <c r="AA32" s="239"/>
    </row>
    <row r="33" spans="1:27" ht="21" customHeight="1" thickTop="1">
      <c r="B33" s="140" t="s">
        <v>12</v>
      </c>
      <c r="C33" s="141"/>
      <c r="D33" s="141"/>
      <c r="E33" s="141"/>
      <c r="F33" s="142"/>
      <c r="G33" s="143">
        <f>SUM(G10:G32)</f>
        <v>0</v>
      </c>
      <c r="K33" s="200"/>
      <c r="L33" s="200"/>
      <c r="M33" s="200"/>
      <c r="N33" s="200"/>
      <c r="O33" s="200"/>
      <c r="P33" s="200"/>
      <c r="Q33" s="200"/>
      <c r="R33" s="200"/>
      <c r="S33" s="200"/>
      <c r="T33" s="239"/>
      <c r="U33" s="239"/>
      <c r="V33" s="239"/>
      <c r="W33" s="239"/>
      <c r="X33" s="239"/>
      <c r="Y33" s="239"/>
      <c r="Z33" s="239"/>
      <c r="AA33" s="239"/>
    </row>
    <row r="34" spans="1:27" ht="21" customHeight="1" thickBot="1">
      <c r="B34" s="144" t="s">
        <v>13</v>
      </c>
      <c r="C34" s="145"/>
      <c r="D34" s="145"/>
      <c r="E34" s="145"/>
      <c r="F34" s="146"/>
      <c r="G34" s="147">
        <f>G33*0.225</f>
        <v>0</v>
      </c>
      <c r="K34" s="200"/>
      <c r="L34" s="200"/>
      <c r="M34" s="200"/>
      <c r="N34" s="200"/>
      <c r="O34" s="200"/>
      <c r="P34" s="200"/>
      <c r="Q34" s="200"/>
      <c r="R34" s="200"/>
      <c r="S34" s="200"/>
      <c r="T34" s="239"/>
      <c r="U34" s="239"/>
      <c r="V34" s="239"/>
      <c r="W34" s="239"/>
      <c r="X34" s="239"/>
      <c r="Y34" s="239"/>
      <c r="Z34" s="239"/>
      <c r="AA34" s="239"/>
    </row>
    <row r="35" spans="1:27" ht="21" customHeight="1" thickBot="1">
      <c r="B35" s="148" t="s">
        <v>14</v>
      </c>
      <c r="C35" s="149"/>
      <c r="D35" s="149"/>
      <c r="E35" s="102" t="s">
        <v>15</v>
      </c>
      <c r="F35" s="150">
        <f>SUM(F10:F32)</f>
        <v>0</v>
      </c>
      <c r="G35" s="151">
        <f>SUM(G33,G34)</f>
        <v>0</v>
      </c>
      <c r="K35" s="200"/>
      <c r="L35" s="200"/>
      <c r="M35" s="200"/>
      <c r="N35" s="200"/>
      <c r="O35" s="200"/>
      <c r="P35" s="200"/>
      <c r="Q35" s="200"/>
      <c r="R35" s="200"/>
      <c r="S35" s="200"/>
      <c r="T35" s="239"/>
      <c r="U35" s="239"/>
      <c r="V35" s="239"/>
      <c r="W35" s="239"/>
      <c r="X35" s="239"/>
      <c r="Y35" s="239"/>
      <c r="Z35" s="239"/>
      <c r="AA35" s="239"/>
    </row>
    <row r="36" spans="1:27" ht="19.5" customHeight="1">
      <c r="K36" s="200"/>
      <c r="L36" s="200"/>
      <c r="M36" s="200"/>
      <c r="N36" s="200"/>
      <c r="O36" s="200"/>
      <c r="P36" s="200"/>
      <c r="Q36" s="200"/>
      <c r="R36" s="200"/>
      <c r="S36" s="200"/>
      <c r="T36" s="239"/>
      <c r="U36" s="239"/>
      <c r="V36" s="239"/>
      <c r="W36" s="239"/>
      <c r="X36" s="239"/>
      <c r="Y36" s="239"/>
      <c r="Z36" s="239"/>
      <c r="AA36" s="239"/>
    </row>
    <row r="37" spans="1:27" ht="57" customHeight="1" thickBot="1">
      <c r="B37" s="105" t="s">
        <v>16</v>
      </c>
      <c r="C37" s="105" t="s">
        <v>38</v>
      </c>
      <c r="D37" s="80" t="s">
        <v>8</v>
      </c>
      <c r="E37" s="191" t="s">
        <v>18</v>
      </c>
      <c r="F37" s="240"/>
      <c r="G37" s="106" t="s">
        <v>11</v>
      </c>
      <c r="K37" s="200"/>
      <c r="L37" s="200"/>
      <c r="M37" s="200"/>
      <c r="N37" s="200"/>
      <c r="O37" s="200"/>
      <c r="P37" s="200"/>
      <c r="Q37" s="200"/>
      <c r="R37" s="200"/>
      <c r="S37" s="200"/>
      <c r="T37" s="239"/>
      <c r="U37" s="239"/>
      <c r="V37" s="239"/>
      <c r="W37" s="239"/>
      <c r="X37" s="239"/>
      <c r="Y37" s="239"/>
      <c r="Z37" s="239"/>
      <c r="AA37" s="239"/>
    </row>
    <row r="38" spans="1:27" ht="15" customHeight="1">
      <c r="B38" s="107" t="s">
        <v>19</v>
      </c>
      <c r="C38" s="19"/>
      <c r="D38" s="10"/>
      <c r="E38" s="203">
        <v>760</v>
      </c>
      <c r="F38" s="256"/>
      <c r="G38" s="152">
        <f>IFERROR(C38*E38,"")</f>
        <v>0</v>
      </c>
      <c r="K38" s="200"/>
      <c r="L38" s="200"/>
      <c r="M38" s="200"/>
      <c r="N38" s="200"/>
      <c r="O38" s="200"/>
      <c r="P38" s="200"/>
      <c r="Q38" s="200"/>
      <c r="R38" s="200"/>
      <c r="S38" s="200"/>
      <c r="T38" s="239"/>
      <c r="U38" s="239"/>
      <c r="V38" s="239"/>
      <c r="W38" s="239"/>
      <c r="X38" s="239"/>
      <c r="Y38" s="239"/>
      <c r="Z38" s="239"/>
      <c r="AA38" s="239"/>
    </row>
    <row r="39" spans="1:27" ht="15" customHeight="1">
      <c r="B39" s="109" t="s">
        <v>20</v>
      </c>
      <c r="C39" s="20"/>
      <c r="D39" s="13"/>
      <c r="E39" s="205">
        <v>12309.69</v>
      </c>
      <c r="F39" s="257"/>
      <c r="G39" s="153">
        <f>IFERROR(C39*E39,"")</f>
        <v>0</v>
      </c>
      <c r="K39" s="200"/>
      <c r="L39" s="200"/>
      <c r="M39" s="200"/>
      <c r="N39" s="200"/>
      <c r="O39" s="200"/>
      <c r="P39" s="200"/>
      <c r="Q39" s="200"/>
      <c r="R39" s="200"/>
      <c r="S39" s="200"/>
      <c r="T39" s="239"/>
      <c r="U39" s="239"/>
      <c r="V39" s="239"/>
      <c r="W39" s="239"/>
      <c r="X39" s="239"/>
      <c r="Y39" s="239"/>
      <c r="Z39" s="239"/>
      <c r="AA39" s="239"/>
    </row>
    <row r="40" spans="1:27" ht="19.5" customHeight="1">
      <c r="K40" s="200"/>
      <c r="L40" s="200"/>
      <c r="M40" s="200"/>
      <c r="N40" s="200"/>
      <c r="O40" s="200"/>
      <c r="P40" s="200"/>
      <c r="Q40" s="200"/>
      <c r="R40" s="200"/>
      <c r="S40" s="200"/>
      <c r="T40" s="239"/>
      <c r="U40" s="239"/>
      <c r="V40" s="239"/>
      <c r="W40" s="239"/>
      <c r="X40" s="239"/>
      <c r="Y40" s="239"/>
      <c r="Z40" s="239"/>
      <c r="AA40" s="239"/>
    </row>
    <row r="41" spans="1:27" ht="126.75" thickBot="1">
      <c r="B41" s="105" t="s">
        <v>21</v>
      </c>
      <c r="C41" s="105" t="s">
        <v>39</v>
      </c>
      <c r="D41" s="80" t="s">
        <v>8</v>
      </c>
      <c r="E41" s="191" t="s">
        <v>18</v>
      </c>
      <c r="F41" s="240"/>
      <c r="G41" s="106" t="s">
        <v>11</v>
      </c>
      <c r="K41" s="200"/>
      <c r="L41" s="200"/>
      <c r="M41" s="200"/>
      <c r="N41" s="200"/>
      <c r="O41" s="200"/>
      <c r="P41" s="200"/>
      <c r="Q41" s="200"/>
      <c r="R41" s="200"/>
      <c r="S41" s="200"/>
      <c r="T41" s="239"/>
      <c r="U41" s="239"/>
      <c r="V41" s="239"/>
      <c r="W41" s="239"/>
      <c r="X41" s="239"/>
      <c r="Y41" s="239"/>
      <c r="Z41" s="239"/>
      <c r="AA41" s="239"/>
    </row>
    <row r="42" spans="1:27" ht="15" customHeight="1">
      <c r="B42" s="107" t="s">
        <v>23</v>
      </c>
      <c r="C42" s="21"/>
      <c r="D42" s="11"/>
      <c r="E42" s="190">
        <v>414968.06</v>
      </c>
      <c r="F42" s="258"/>
      <c r="G42" s="154">
        <f>E42*C42</f>
        <v>0</v>
      </c>
      <c r="K42" s="200"/>
      <c r="L42" s="200"/>
      <c r="M42" s="200"/>
      <c r="N42" s="200"/>
      <c r="O42" s="200"/>
      <c r="P42" s="200"/>
      <c r="Q42" s="200"/>
      <c r="R42" s="200"/>
      <c r="S42" s="200"/>
    </row>
    <row r="43" spans="1:27" ht="15" customHeight="1">
      <c r="A43" s="155" t="s">
        <v>40</v>
      </c>
      <c r="B43" s="113" t="s">
        <v>24</v>
      </c>
      <c r="C43" s="22"/>
      <c r="D43" s="14"/>
      <c r="E43" s="212">
        <v>259672</v>
      </c>
      <c r="F43" s="259"/>
      <c r="G43" s="154">
        <f>E43*C43</f>
        <v>0</v>
      </c>
      <c r="K43" s="200"/>
      <c r="L43" s="200"/>
      <c r="M43" s="200"/>
      <c r="N43" s="200"/>
      <c r="O43" s="200"/>
      <c r="P43" s="200"/>
      <c r="Q43" s="200"/>
      <c r="R43" s="200"/>
      <c r="S43" s="200"/>
    </row>
    <row r="44" spans="1:27" ht="15" customHeight="1" thickBot="1">
      <c r="B44" s="109" t="s">
        <v>25</v>
      </c>
      <c r="C44" s="23"/>
      <c r="D44" s="14"/>
      <c r="E44" s="209">
        <v>414968.06</v>
      </c>
      <c r="F44" s="260"/>
      <c r="G44" s="156">
        <f>E44*C44</f>
        <v>0</v>
      </c>
      <c r="H44" s="112">
        <f>SUM(E42:E44)</f>
        <v>1089608.1200000001</v>
      </c>
      <c r="I44" s="112">
        <f>SUM(F42:F44)</f>
        <v>0</v>
      </c>
      <c r="K44" s="200"/>
      <c r="L44" s="200"/>
      <c r="M44" s="200"/>
      <c r="N44" s="200"/>
      <c r="O44" s="200"/>
      <c r="P44" s="200"/>
      <c r="Q44" s="200"/>
      <c r="R44" s="200"/>
      <c r="S44" s="200"/>
    </row>
    <row r="45" spans="1:27" ht="21" customHeight="1" thickBot="1">
      <c r="B45" s="115" t="s">
        <v>26</v>
      </c>
      <c r="C45" s="116"/>
      <c r="D45" s="116"/>
      <c r="E45" s="117"/>
      <c r="F45" s="118"/>
      <c r="G45" s="119">
        <f>SUM(G38:G39)+SUM(G42:G44)</f>
        <v>0</v>
      </c>
      <c r="H45" s="112">
        <f>SUM(B42:B44)</f>
        <v>0</v>
      </c>
      <c r="I45" s="112">
        <f>SUM(C42:C44)</f>
        <v>0</v>
      </c>
      <c r="K45" s="200"/>
      <c r="L45" s="200"/>
      <c r="M45" s="200"/>
      <c r="N45" s="200"/>
      <c r="O45" s="200"/>
      <c r="P45" s="200"/>
      <c r="Q45" s="200"/>
      <c r="R45" s="200"/>
      <c r="S45" s="200"/>
    </row>
    <row r="46" spans="1:27" ht="19.5" customHeight="1">
      <c r="K46" s="200"/>
      <c r="L46" s="200"/>
      <c r="M46" s="200"/>
      <c r="N46" s="200"/>
      <c r="O46" s="200"/>
      <c r="P46" s="200"/>
      <c r="Q46" s="200"/>
      <c r="R46" s="200"/>
      <c r="S46" s="200"/>
    </row>
    <row r="47" spans="1:27" ht="32.25" customHeight="1" thickBot="1">
      <c r="B47" s="105" t="s">
        <v>27</v>
      </c>
      <c r="C47" s="206" t="s">
        <v>18</v>
      </c>
      <c r="D47" s="241"/>
      <c r="E47" s="241"/>
      <c r="F47" s="242"/>
      <c r="G47" s="106" t="s">
        <v>11</v>
      </c>
      <c r="K47" s="200"/>
      <c r="L47" s="200"/>
      <c r="M47" s="200"/>
      <c r="N47" s="200"/>
      <c r="O47" s="200"/>
      <c r="P47" s="200"/>
      <c r="Q47" s="200"/>
      <c r="R47" s="200"/>
      <c r="S47" s="200"/>
    </row>
    <row r="48" spans="1:27" ht="15" customHeight="1">
      <c r="B48" s="107" t="s">
        <v>28</v>
      </c>
      <c r="C48" s="207" t="str">
        <f>"25% sur "&amp;F35&amp;" ETP"</f>
        <v>25% sur 0 ETP</v>
      </c>
      <c r="D48" s="243"/>
      <c r="E48" s="243"/>
      <c r="F48" s="244"/>
      <c r="G48" s="120">
        <f>SUM(G35*0.25)</f>
        <v>0</v>
      </c>
      <c r="K48" s="200"/>
      <c r="L48" s="200"/>
      <c r="M48" s="200"/>
      <c r="N48" s="200"/>
      <c r="O48" s="200"/>
      <c r="P48" s="200"/>
      <c r="Q48" s="200"/>
      <c r="R48" s="200"/>
      <c r="S48" s="200"/>
    </row>
    <row r="49" spans="2:19" ht="15" customHeight="1" thickBot="1">
      <c r="B49" s="121" t="s">
        <v>29</v>
      </c>
      <c r="C49" s="201" t="str">
        <f>"25% sur "&amp;I45&amp;" ETP"</f>
        <v>25% sur 0 ETP</v>
      </c>
      <c r="D49" s="245"/>
      <c r="E49" s="245"/>
      <c r="F49" s="246"/>
      <c r="G49" s="122">
        <f>SUM(G42:G44)*0.25</f>
        <v>0</v>
      </c>
      <c r="K49" s="200"/>
      <c r="L49" s="200"/>
      <c r="M49" s="200"/>
      <c r="N49" s="200"/>
      <c r="O49" s="200"/>
      <c r="P49" s="200"/>
      <c r="Q49" s="200"/>
      <c r="R49" s="200"/>
      <c r="S49" s="200"/>
    </row>
    <row r="50" spans="2:19" ht="21" customHeight="1" thickBot="1">
      <c r="B50" s="123" t="s">
        <v>30</v>
      </c>
      <c r="C50" s="208"/>
      <c r="D50" s="247"/>
      <c r="E50" s="124"/>
      <c r="F50" s="125"/>
      <c r="G50" s="126">
        <f>SUM(G48:G49)</f>
        <v>0</v>
      </c>
      <c r="K50" s="200"/>
      <c r="L50" s="200"/>
      <c r="M50" s="200"/>
      <c r="N50" s="200"/>
      <c r="O50" s="200"/>
      <c r="P50" s="200"/>
      <c r="Q50" s="200"/>
      <c r="R50" s="200"/>
      <c r="S50" s="200"/>
    </row>
    <row r="51" spans="2:19" ht="15" customHeight="1" thickBot="1">
      <c r="K51" s="200"/>
      <c r="L51" s="200"/>
      <c r="M51" s="200"/>
      <c r="N51" s="200"/>
      <c r="O51" s="200"/>
      <c r="P51" s="200"/>
      <c r="Q51" s="200"/>
      <c r="R51" s="200"/>
      <c r="S51" s="200"/>
    </row>
    <row r="52" spans="2:19" ht="20.100000000000001" customHeight="1" thickBot="1">
      <c r="B52" s="210" t="s">
        <v>31</v>
      </c>
      <c r="C52" s="211"/>
      <c r="D52" s="211"/>
      <c r="E52" s="211"/>
      <c r="F52" s="211"/>
      <c r="G52" s="127">
        <f>SUM(G35,G45,G50)</f>
        <v>0</v>
      </c>
      <c r="K52" s="200"/>
      <c r="L52" s="200"/>
      <c r="M52" s="200"/>
      <c r="N52" s="200"/>
      <c r="O52" s="200"/>
      <c r="P52" s="200"/>
      <c r="Q52" s="200"/>
      <c r="R52" s="200"/>
      <c r="S52" s="200"/>
    </row>
    <row r="53" spans="2:19" ht="25.5" thickBot="1">
      <c r="B53" s="128" t="s">
        <v>32</v>
      </c>
      <c r="K53" s="200"/>
      <c r="L53" s="200"/>
      <c r="M53" s="200"/>
      <c r="N53" s="200"/>
      <c r="O53" s="200"/>
      <c r="P53" s="200"/>
      <c r="Q53" s="200"/>
      <c r="R53" s="200"/>
      <c r="S53" s="200"/>
    </row>
    <row r="54" spans="2:19" ht="27" customHeight="1" thickBot="1">
      <c r="B54" s="204"/>
      <c r="C54" s="248"/>
      <c r="D54" s="248"/>
      <c r="E54" s="248"/>
      <c r="F54" s="248"/>
      <c r="G54" s="249"/>
    </row>
    <row r="55" spans="2:19" ht="15" customHeight="1">
      <c r="B55" s="250"/>
      <c r="C55" s="251"/>
      <c r="D55" s="251"/>
      <c r="E55" s="251"/>
      <c r="F55" s="251"/>
      <c r="G55" s="252"/>
    </row>
    <row r="56" spans="2:19" ht="15" customHeight="1">
      <c r="B56" s="250"/>
      <c r="C56" s="251"/>
      <c r="D56" s="251"/>
      <c r="E56" s="251"/>
      <c r="F56" s="251"/>
      <c r="G56" s="252"/>
    </row>
    <row r="57" spans="2:19" ht="15" customHeight="1">
      <c r="B57" s="250"/>
      <c r="C57" s="251"/>
      <c r="D57" s="251"/>
      <c r="E57" s="251"/>
      <c r="F57" s="251"/>
      <c r="G57" s="252"/>
    </row>
    <row r="58" spans="2:19" ht="15" customHeight="1">
      <c r="B58" s="253"/>
      <c r="C58" s="254"/>
      <c r="D58" s="254"/>
      <c r="E58" s="254"/>
      <c r="F58" s="254"/>
      <c r="G58" s="255"/>
    </row>
  </sheetData>
  <sheetProtection algorithmName="SHA-512" hashValue="0BclUrf33tTiLFAXjoSfZzqWITgUr9r0gWBZn4j1d+zZvxxGVrO9z8qnyAe5y14cGHWjfltvFaCWprcCSWSiSA==" saltValue="YXIfuZgSHGtaDFKrLHyO7g==" spinCount="100000" sheet="1" objects="1" scenarios="1"/>
  <mergeCells count="18">
    <mergeCell ref="B54:G58"/>
    <mergeCell ref="E39:F39"/>
    <mergeCell ref="E41:F41"/>
    <mergeCell ref="C47:F47"/>
    <mergeCell ref="C48:F48"/>
    <mergeCell ref="C50:D50"/>
    <mergeCell ref="E44:F44"/>
    <mergeCell ref="B52:F52"/>
    <mergeCell ref="E43:F43"/>
    <mergeCell ref="T6:AA41"/>
    <mergeCell ref="E42:F42"/>
    <mergeCell ref="E37:F37"/>
    <mergeCell ref="D4:E6"/>
    <mergeCell ref="F4:G6"/>
    <mergeCell ref="K9:S53"/>
    <mergeCell ref="C49:F49"/>
    <mergeCell ref="F8:H8"/>
    <mergeCell ref="E38:F38"/>
  </mergeCells>
  <dataValidations count="2">
    <dataValidation type="list" allowBlank="1" showInputMessage="1" showErrorMessage="1" errorTitle="Sélection non valide" error="Veuillez sélectionner l’une des trois options de financement." sqref="F4:G6" xr:uid="{051F7A07-60C2-4361-BD59-7F9DC5825591}">
      <formula1>"Entente de financement distincte entre Santé Ontario et cette EISP,Financement à verser à cette EISP par l'organisme principal,Aucun financement demandé pour cette EISP"</formula1>
    </dataValidation>
    <dataValidation type="list" allowBlank="1" showInputMessage="1" showErrorMessage="1" sqref="C5" xr:uid="{598A901A-BEB0-4621-B8CB-EF1972036D6B}">
      <formula1>"ESF, CPIP, CSC, OASSP"</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8F68526-9D35-49AF-A895-7063FE473CE6}">
          <x14:formula1>
            <xm:f>Roles!$A$2:$A$53</xm:f>
          </x14:formula1>
          <xm:sqref>B10:B32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A58"/>
  <sheetViews>
    <sheetView workbookViewId="0">
      <selection activeCell="C5" sqref="C5"/>
    </sheetView>
  </sheetViews>
  <sheetFormatPr defaultColWidth="9.140625" defaultRowHeight="15"/>
  <cols>
    <col min="1" max="1" width="3.5703125" style="2" customWidth="1"/>
    <col min="2" max="2" width="69.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69" t="s">
        <v>1</v>
      </c>
      <c r="F1" s="72"/>
    </row>
    <row r="2" spans="2:27" ht="21.75" customHeight="1">
      <c r="B2" s="71"/>
      <c r="C2" s="72"/>
      <c r="D2" s="72"/>
      <c r="E2" s="72"/>
      <c r="F2" s="72"/>
      <c r="K2" s="8"/>
    </row>
    <row r="3" spans="2:27" ht="12" customHeight="1">
      <c r="F3" s="72"/>
    </row>
    <row r="4" spans="2:27" ht="15.75" customHeight="1">
      <c r="B4" s="8" t="s">
        <v>33</v>
      </c>
      <c r="C4" s="33"/>
      <c r="D4" s="192" t="s">
        <v>3</v>
      </c>
      <c r="E4" s="193"/>
      <c r="F4" s="194"/>
      <c r="G4" s="195"/>
    </row>
    <row r="5" spans="2:27" ht="15.75" customHeight="1">
      <c r="B5" s="8" t="s">
        <v>34</v>
      </c>
      <c r="C5" s="36"/>
      <c r="D5" s="192"/>
      <c r="E5" s="193"/>
      <c r="F5" s="196"/>
      <c r="G5" s="197"/>
    </row>
    <row r="6" spans="2:27" ht="17.100000000000001" customHeight="1">
      <c r="B6" s="8" t="s">
        <v>5</v>
      </c>
      <c r="C6" s="157" t="str">
        <f>IF('Budg de l''organisme responsable'!C6="","",'Budg de l''organisme responsable'!C6)</f>
        <v/>
      </c>
      <c r="D6" s="192"/>
      <c r="E6" s="193"/>
      <c r="F6" s="198"/>
      <c r="G6" s="199"/>
      <c r="T6" s="189"/>
      <c r="U6" s="239"/>
      <c r="V6" s="239"/>
      <c r="W6" s="239"/>
      <c r="X6" s="239"/>
      <c r="Y6" s="239"/>
      <c r="Z6" s="239"/>
      <c r="AA6" s="239"/>
    </row>
    <row r="7" spans="2:27" ht="4.5" customHeight="1">
      <c r="T7" s="239"/>
      <c r="U7" s="239"/>
      <c r="V7" s="239"/>
      <c r="W7" s="239"/>
      <c r="X7" s="239"/>
      <c r="Y7" s="239"/>
      <c r="Z7" s="239"/>
      <c r="AA7" s="239"/>
    </row>
    <row r="8" spans="2:27" ht="20.25" customHeight="1">
      <c r="B8" s="130"/>
      <c r="F8" s="202"/>
      <c r="G8" s="239"/>
      <c r="H8" s="239"/>
      <c r="T8" s="239"/>
      <c r="U8" s="239"/>
      <c r="V8" s="239"/>
      <c r="W8" s="239"/>
      <c r="X8" s="239"/>
      <c r="Y8" s="239"/>
      <c r="Z8" s="239"/>
      <c r="AA8" s="239"/>
    </row>
    <row r="9" spans="2:27" ht="69.95" customHeight="1" thickBot="1">
      <c r="B9" s="131" t="s">
        <v>35</v>
      </c>
      <c r="C9" s="132" t="s">
        <v>7</v>
      </c>
      <c r="D9" s="80" t="s">
        <v>8</v>
      </c>
      <c r="E9" s="106" t="s">
        <v>9</v>
      </c>
      <c r="F9" s="106" t="s">
        <v>36</v>
      </c>
      <c r="G9" s="106" t="s">
        <v>11</v>
      </c>
      <c r="K9" s="200" t="s">
        <v>37</v>
      </c>
      <c r="L9" s="200"/>
      <c r="M9" s="200"/>
      <c r="N9" s="200"/>
      <c r="O9" s="200"/>
      <c r="P9" s="200"/>
      <c r="Q9" s="200"/>
      <c r="R9" s="200"/>
      <c r="S9" s="200"/>
      <c r="T9" s="239"/>
      <c r="U9" s="239"/>
      <c r="V9" s="239"/>
      <c r="W9" s="239"/>
      <c r="X9" s="239"/>
      <c r="Y9" s="239"/>
      <c r="Z9" s="239"/>
      <c r="AA9" s="239"/>
    </row>
    <row r="10" spans="2:27" ht="15" customHeight="1">
      <c r="B10" s="10"/>
      <c r="C10" s="158" t="str">
        <f>IFERROR(VLOOKUP($B10,Roles!$A$2:$C$54,2,FALSE),"")</f>
        <v/>
      </c>
      <c r="D10" s="65"/>
      <c r="E10" s="159" t="str">
        <f>IFERROR(VLOOKUP($B10,Roles!$A$2:$C$54,3,FALSE),"")</f>
        <v/>
      </c>
      <c r="F10" s="66"/>
      <c r="G10" s="160" t="str">
        <f t="shared" ref="G10:G32" si="0">IFERROR(F10*E10,"")</f>
        <v/>
      </c>
      <c r="K10" s="200"/>
      <c r="L10" s="200"/>
      <c r="M10" s="200"/>
      <c r="N10" s="200"/>
      <c r="O10" s="200"/>
      <c r="P10" s="200"/>
      <c r="Q10" s="200"/>
      <c r="R10" s="200"/>
      <c r="S10" s="200"/>
      <c r="T10" s="239"/>
      <c r="U10" s="239"/>
      <c r="V10" s="239"/>
      <c r="W10" s="239"/>
      <c r="X10" s="239"/>
      <c r="Y10" s="239"/>
      <c r="Z10" s="239"/>
      <c r="AA10" s="239"/>
    </row>
    <row r="11" spans="2:27" ht="15" customHeight="1">
      <c r="B11" s="13"/>
      <c r="C11" s="133" t="str">
        <f>IFERROR(VLOOKUP($B11,Roles!$A$2:$C$54,2,FALSE),"")</f>
        <v/>
      </c>
      <c r="D11" s="14"/>
      <c r="E11" s="134" t="str">
        <f>IFERROR(VLOOKUP($B11,Roles!$A$2:$C$54,3,FALSE),"")</f>
        <v/>
      </c>
      <c r="F11" s="15"/>
      <c r="G11" s="120" t="str">
        <f t="shared" si="0"/>
        <v/>
      </c>
      <c r="K11" s="200"/>
      <c r="L11" s="200"/>
      <c r="M11" s="200"/>
      <c r="N11" s="200"/>
      <c r="O11" s="200"/>
      <c r="P11" s="200"/>
      <c r="Q11" s="200"/>
      <c r="R11" s="200"/>
      <c r="S11" s="200"/>
      <c r="T11" s="239"/>
      <c r="U11" s="239"/>
      <c r="V11" s="239"/>
      <c r="W11" s="239"/>
      <c r="X11" s="239"/>
      <c r="Y11" s="239"/>
      <c r="Z11" s="239"/>
      <c r="AA11" s="239"/>
    </row>
    <row r="12" spans="2:27" ht="15" customHeight="1">
      <c r="B12" s="13"/>
      <c r="C12" s="133" t="str">
        <f>IFERROR(VLOOKUP($B12,Roles!$A$2:$C$54,2,FALSE),"")</f>
        <v/>
      </c>
      <c r="D12" s="14"/>
      <c r="E12" s="134" t="str">
        <f>IFERROR(VLOOKUP($B12,Roles!$A$2:$C$54,3,FALSE),"")</f>
        <v/>
      </c>
      <c r="F12" s="15"/>
      <c r="G12" s="120" t="str">
        <f t="shared" si="0"/>
        <v/>
      </c>
      <c r="K12" s="200"/>
      <c r="L12" s="200"/>
      <c r="M12" s="200"/>
      <c r="N12" s="200"/>
      <c r="O12" s="200"/>
      <c r="P12" s="200"/>
      <c r="Q12" s="200"/>
      <c r="R12" s="200"/>
      <c r="S12" s="200"/>
      <c r="T12" s="239"/>
      <c r="U12" s="239"/>
      <c r="V12" s="239"/>
      <c r="W12" s="239"/>
      <c r="X12" s="239"/>
      <c r="Y12" s="239"/>
      <c r="Z12" s="239"/>
      <c r="AA12" s="239"/>
    </row>
    <row r="13" spans="2:27" ht="15" customHeight="1">
      <c r="B13" s="13"/>
      <c r="C13" s="133" t="str">
        <f>IFERROR(VLOOKUP($B13,Roles!$A$2:$C$54,2,FALSE),"")</f>
        <v/>
      </c>
      <c r="D13" s="14"/>
      <c r="E13" s="134" t="str">
        <f>IFERROR(VLOOKUP($B13,Roles!$A$2:$C$54,3,FALSE),"")</f>
        <v/>
      </c>
      <c r="F13" s="15"/>
      <c r="G13" s="120" t="str">
        <f t="shared" si="0"/>
        <v/>
      </c>
      <c r="K13" s="200"/>
      <c r="L13" s="200"/>
      <c r="M13" s="200"/>
      <c r="N13" s="200"/>
      <c r="O13" s="200"/>
      <c r="P13" s="200"/>
      <c r="Q13" s="200"/>
      <c r="R13" s="200"/>
      <c r="S13" s="200"/>
      <c r="T13" s="239"/>
      <c r="U13" s="239"/>
      <c r="V13" s="239"/>
      <c r="W13" s="239"/>
      <c r="X13" s="239"/>
      <c r="Y13" s="239"/>
      <c r="Z13" s="239"/>
      <c r="AA13" s="239"/>
    </row>
    <row r="14" spans="2:27" ht="15" customHeight="1">
      <c r="B14" s="13"/>
      <c r="C14" s="133" t="str">
        <f>IFERROR(VLOOKUP($B14,Roles!$A$2:$C$54,2,FALSE),"")</f>
        <v/>
      </c>
      <c r="D14" s="14"/>
      <c r="E14" s="134" t="str">
        <f>IFERROR(VLOOKUP($B14,Roles!$A$2:$C$54,3,FALSE),"")</f>
        <v/>
      </c>
      <c r="F14" s="15"/>
      <c r="G14" s="120" t="str">
        <f t="shared" si="0"/>
        <v/>
      </c>
      <c r="K14" s="200"/>
      <c r="L14" s="200"/>
      <c r="M14" s="200"/>
      <c r="N14" s="200"/>
      <c r="O14" s="200"/>
      <c r="P14" s="200"/>
      <c r="Q14" s="200"/>
      <c r="R14" s="200"/>
      <c r="S14" s="200"/>
      <c r="T14" s="239"/>
      <c r="U14" s="239"/>
      <c r="V14" s="239"/>
      <c r="W14" s="239"/>
      <c r="X14" s="239"/>
      <c r="Y14" s="239"/>
      <c r="Z14" s="239"/>
      <c r="AA14" s="239"/>
    </row>
    <row r="15" spans="2:27" ht="15" customHeight="1">
      <c r="B15" s="13"/>
      <c r="C15" s="133" t="str">
        <f>IFERROR(VLOOKUP($B15,Roles!$A$2:$C$54,2,FALSE),"")</f>
        <v/>
      </c>
      <c r="D15" s="14"/>
      <c r="E15" s="134" t="str">
        <f>IFERROR(VLOOKUP($B15,Roles!$A$2:$C$54,3,FALSE),"")</f>
        <v/>
      </c>
      <c r="F15" s="15"/>
      <c r="G15" s="120" t="str">
        <f t="shared" si="0"/>
        <v/>
      </c>
      <c r="K15" s="200"/>
      <c r="L15" s="200"/>
      <c r="M15" s="200"/>
      <c r="N15" s="200"/>
      <c r="O15" s="200"/>
      <c r="P15" s="200"/>
      <c r="Q15" s="200"/>
      <c r="R15" s="200"/>
      <c r="S15" s="200"/>
      <c r="T15" s="239"/>
      <c r="U15" s="239"/>
      <c r="V15" s="239"/>
      <c r="W15" s="239"/>
      <c r="X15" s="239"/>
      <c r="Y15" s="239"/>
      <c r="Z15" s="239"/>
      <c r="AA15" s="239"/>
    </row>
    <row r="16" spans="2:27" ht="15" customHeight="1">
      <c r="B16" s="13"/>
      <c r="C16" s="133" t="str">
        <f>IFERROR(VLOOKUP($B16,Roles!$A$2:$C$54,2,FALSE),"")</f>
        <v/>
      </c>
      <c r="D16" s="14"/>
      <c r="E16" s="134" t="str">
        <f>IFERROR(VLOOKUP($B16,Roles!$A$2:$C$54,3,FALSE),"")</f>
        <v/>
      </c>
      <c r="F16" s="15"/>
      <c r="G16" s="120" t="str">
        <f t="shared" si="0"/>
        <v/>
      </c>
      <c r="K16" s="200"/>
      <c r="L16" s="200"/>
      <c r="M16" s="200"/>
      <c r="N16" s="200"/>
      <c r="O16" s="200"/>
      <c r="P16" s="200"/>
      <c r="Q16" s="200"/>
      <c r="R16" s="200"/>
      <c r="S16" s="200"/>
      <c r="T16" s="239"/>
      <c r="U16" s="239"/>
      <c r="V16" s="239"/>
      <c r="W16" s="239"/>
      <c r="X16" s="239"/>
      <c r="Y16" s="239"/>
      <c r="Z16" s="239"/>
      <c r="AA16" s="239"/>
    </row>
    <row r="17" spans="2:27" ht="15" customHeight="1">
      <c r="B17" s="13"/>
      <c r="C17" s="133" t="str">
        <f>IFERROR(VLOOKUP($B17,Roles!$A$2:$C$54,2,FALSE),"")</f>
        <v/>
      </c>
      <c r="D17" s="14"/>
      <c r="E17" s="136" t="str">
        <f>IFERROR(VLOOKUP($B17,Roles!$A$2:$C$54,3,FALSE),"")</f>
        <v/>
      </c>
      <c r="F17" s="15"/>
      <c r="G17" s="120" t="str">
        <f t="shared" si="0"/>
        <v/>
      </c>
      <c r="K17" s="200"/>
      <c r="L17" s="200"/>
      <c r="M17" s="200"/>
      <c r="N17" s="200"/>
      <c r="O17" s="200"/>
      <c r="P17" s="200"/>
      <c r="Q17" s="200"/>
      <c r="R17" s="200"/>
      <c r="S17" s="200"/>
      <c r="T17" s="239"/>
      <c r="U17" s="239"/>
      <c r="V17" s="239"/>
      <c r="W17" s="239"/>
      <c r="X17" s="239"/>
      <c r="Y17" s="239"/>
      <c r="Z17" s="239"/>
      <c r="AA17" s="239"/>
    </row>
    <row r="18" spans="2:27" ht="15" customHeight="1">
      <c r="B18" s="13"/>
      <c r="C18" s="133" t="str">
        <f>IFERROR(VLOOKUP($B18,Roles!$A$2:$C$54,2,FALSE),"")</f>
        <v/>
      </c>
      <c r="D18" s="14"/>
      <c r="E18" s="136" t="str">
        <f>IFERROR(VLOOKUP($B18,Roles!$A$2:$C$54,3,FALSE),"")</f>
        <v/>
      </c>
      <c r="F18" s="15"/>
      <c r="G18" s="120" t="str">
        <f t="shared" si="0"/>
        <v/>
      </c>
      <c r="K18" s="200"/>
      <c r="L18" s="200"/>
      <c r="M18" s="200"/>
      <c r="N18" s="200"/>
      <c r="O18" s="200"/>
      <c r="P18" s="200"/>
      <c r="Q18" s="200"/>
      <c r="R18" s="200"/>
      <c r="S18" s="200"/>
      <c r="T18" s="239"/>
      <c r="U18" s="239"/>
      <c r="V18" s="239"/>
      <c r="W18" s="239"/>
      <c r="X18" s="239"/>
      <c r="Y18" s="239"/>
      <c r="Z18" s="239"/>
      <c r="AA18" s="239"/>
    </row>
    <row r="19" spans="2:27" ht="15" customHeight="1">
      <c r="B19" s="13"/>
      <c r="C19" s="133" t="str">
        <f>IFERROR(VLOOKUP($B19,Roles!$A$2:$C$54,2,FALSE),"")</f>
        <v/>
      </c>
      <c r="D19" s="14"/>
      <c r="E19" s="136" t="str">
        <f>IFERROR(VLOOKUP($B19,Roles!$A$2:$C$54,3,FALSE),"")</f>
        <v/>
      </c>
      <c r="F19" s="15"/>
      <c r="G19" s="120" t="str">
        <f t="shared" si="0"/>
        <v/>
      </c>
      <c r="K19" s="200"/>
      <c r="L19" s="200"/>
      <c r="M19" s="200"/>
      <c r="N19" s="200"/>
      <c r="O19" s="200"/>
      <c r="P19" s="200"/>
      <c r="Q19" s="200"/>
      <c r="R19" s="200"/>
      <c r="S19" s="200"/>
      <c r="T19" s="239"/>
      <c r="U19" s="239"/>
      <c r="V19" s="239"/>
      <c r="W19" s="239"/>
      <c r="X19" s="239"/>
      <c r="Y19" s="239"/>
      <c r="Z19" s="239"/>
      <c r="AA19" s="239"/>
    </row>
    <row r="20" spans="2:27" ht="15" customHeight="1">
      <c r="B20" s="13"/>
      <c r="C20" s="133" t="str">
        <f>IFERROR(VLOOKUP($B20,Roles!$A$2:$C$54,2,FALSE),"")</f>
        <v/>
      </c>
      <c r="D20" s="14"/>
      <c r="E20" s="136" t="str">
        <f>IFERROR(VLOOKUP($B20,Roles!$A$2:$C$54,3,FALSE),"")</f>
        <v/>
      </c>
      <c r="F20" s="15"/>
      <c r="G20" s="120" t="str">
        <f t="shared" si="0"/>
        <v/>
      </c>
      <c r="K20" s="200"/>
      <c r="L20" s="200"/>
      <c r="M20" s="200"/>
      <c r="N20" s="200"/>
      <c r="O20" s="200"/>
      <c r="P20" s="200"/>
      <c r="Q20" s="200"/>
      <c r="R20" s="200"/>
      <c r="S20" s="200"/>
      <c r="T20" s="239"/>
      <c r="U20" s="239"/>
      <c r="V20" s="239"/>
      <c r="W20" s="239"/>
      <c r="X20" s="239"/>
      <c r="Y20" s="239"/>
      <c r="Z20" s="239"/>
      <c r="AA20" s="239"/>
    </row>
    <row r="21" spans="2:27" ht="15" customHeight="1">
      <c r="B21" s="13"/>
      <c r="C21" s="133" t="str">
        <f>IFERROR(VLOOKUP($B21,Roles!$A$2:$C$54,2,FALSE),"")</f>
        <v/>
      </c>
      <c r="D21" s="14"/>
      <c r="E21" s="136" t="str">
        <f>IFERROR(VLOOKUP($B21,Roles!$A$2:$C$54,3,FALSE),"")</f>
        <v/>
      </c>
      <c r="F21" s="15"/>
      <c r="G21" s="120" t="str">
        <f t="shared" si="0"/>
        <v/>
      </c>
      <c r="K21" s="200"/>
      <c r="L21" s="200"/>
      <c r="M21" s="200"/>
      <c r="N21" s="200"/>
      <c r="O21" s="200"/>
      <c r="P21" s="200"/>
      <c r="Q21" s="200"/>
      <c r="R21" s="200"/>
      <c r="S21" s="200"/>
      <c r="T21" s="239"/>
      <c r="U21" s="239"/>
      <c r="V21" s="239"/>
      <c r="W21" s="239"/>
      <c r="X21" s="239"/>
      <c r="Y21" s="239"/>
      <c r="Z21" s="239"/>
      <c r="AA21" s="239"/>
    </row>
    <row r="22" spans="2:27" ht="15" customHeight="1">
      <c r="B22" s="13"/>
      <c r="C22" s="133" t="str">
        <f>IFERROR(VLOOKUP($B22,Roles!$A$2:$C$54,2,FALSE),"")</f>
        <v/>
      </c>
      <c r="D22" s="14"/>
      <c r="E22" s="136" t="str">
        <f>IFERROR(VLOOKUP($B22,Roles!$A$2:$C$54,3,FALSE),"")</f>
        <v/>
      </c>
      <c r="F22" s="15"/>
      <c r="G22" s="120" t="str">
        <f t="shared" si="0"/>
        <v/>
      </c>
      <c r="K22" s="200"/>
      <c r="L22" s="200"/>
      <c r="M22" s="200"/>
      <c r="N22" s="200"/>
      <c r="O22" s="200"/>
      <c r="P22" s="200"/>
      <c r="Q22" s="200"/>
      <c r="R22" s="200"/>
      <c r="S22" s="200"/>
      <c r="T22" s="239"/>
      <c r="U22" s="239"/>
      <c r="V22" s="239"/>
      <c r="W22" s="239"/>
      <c r="X22" s="239"/>
      <c r="Y22" s="239"/>
      <c r="Z22" s="239"/>
      <c r="AA22" s="239"/>
    </row>
    <row r="23" spans="2:27" ht="15" customHeight="1">
      <c r="B23" s="13"/>
      <c r="C23" s="133" t="str">
        <f>IFERROR(VLOOKUP($B23,Roles!$A$2:$C$54,2,FALSE),"")</f>
        <v/>
      </c>
      <c r="D23" s="14"/>
      <c r="E23" s="136" t="str">
        <f>IFERROR(VLOOKUP($B23,Roles!$A$2:$C$54,3,FALSE),"")</f>
        <v/>
      </c>
      <c r="F23" s="15"/>
      <c r="G23" s="120" t="str">
        <f t="shared" si="0"/>
        <v/>
      </c>
      <c r="K23" s="200"/>
      <c r="L23" s="200"/>
      <c r="M23" s="200"/>
      <c r="N23" s="200"/>
      <c r="O23" s="200"/>
      <c r="P23" s="200"/>
      <c r="Q23" s="200"/>
      <c r="R23" s="200"/>
      <c r="S23" s="200"/>
      <c r="T23" s="239"/>
      <c r="U23" s="239"/>
      <c r="V23" s="239"/>
      <c r="W23" s="239"/>
      <c r="X23" s="239"/>
      <c r="Y23" s="239"/>
      <c r="Z23" s="239"/>
      <c r="AA23" s="239"/>
    </row>
    <row r="24" spans="2:27" ht="15" customHeight="1">
      <c r="B24" s="13"/>
      <c r="C24" s="133" t="str">
        <f>IFERROR(VLOOKUP($B24,Roles!$A$2:$C$54,2,FALSE),"")</f>
        <v/>
      </c>
      <c r="D24" s="14"/>
      <c r="E24" s="136" t="str">
        <f>IFERROR(VLOOKUP($B24,Roles!$A$2:$C$54,3,FALSE),"")</f>
        <v/>
      </c>
      <c r="F24" s="15"/>
      <c r="G24" s="120" t="str">
        <f t="shared" si="0"/>
        <v/>
      </c>
      <c r="K24" s="200"/>
      <c r="L24" s="200"/>
      <c r="M24" s="200"/>
      <c r="N24" s="200"/>
      <c r="O24" s="200"/>
      <c r="P24" s="200"/>
      <c r="Q24" s="200"/>
      <c r="R24" s="200"/>
      <c r="S24" s="200"/>
      <c r="T24" s="239"/>
      <c r="U24" s="239"/>
      <c r="V24" s="239"/>
      <c r="W24" s="239"/>
      <c r="X24" s="239"/>
      <c r="Y24" s="239"/>
      <c r="Z24" s="239"/>
      <c r="AA24" s="239"/>
    </row>
    <row r="25" spans="2:27" ht="15" customHeight="1">
      <c r="B25" s="13"/>
      <c r="C25" s="133" t="str">
        <f>IFERROR(VLOOKUP($B25,Roles!$A$2:$C$54,2,FALSE),"")</f>
        <v/>
      </c>
      <c r="D25" s="14"/>
      <c r="E25" s="136" t="str">
        <f>IFERROR(VLOOKUP($B25,Roles!$A$2:$C$54,3,FALSE),"")</f>
        <v/>
      </c>
      <c r="F25" s="15"/>
      <c r="G25" s="120" t="str">
        <f t="shared" si="0"/>
        <v/>
      </c>
      <c r="K25" s="200"/>
      <c r="L25" s="200"/>
      <c r="M25" s="200"/>
      <c r="N25" s="200"/>
      <c r="O25" s="200"/>
      <c r="P25" s="200"/>
      <c r="Q25" s="200"/>
      <c r="R25" s="200"/>
      <c r="S25" s="200"/>
      <c r="T25" s="239"/>
      <c r="U25" s="239"/>
      <c r="V25" s="239"/>
      <c r="W25" s="239"/>
      <c r="X25" s="239"/>
      <c r="Y25" s="239"/>
      <c r="Z25" s="239"/>
      <c r="AA25" s="239"/>
    </row>
    <row r="26" spans="2:27" ht="15" customHeight="1">
      <c r="B26" s="13"/>
      <c r="C26" s="133" t="str">
        <f>IFERROR(VLOOKUP($B26,Roles!$A$2:$C$54,2,FALSE),"")</f>
        <v/>
      </c>
      <c r="D26" s="14"/>
      <c r="E26" s="136" t="str">
        <f>IFERROR(VLOOKUP($B26,Roles!$A$2:$C$54,3,FALSE),"")</f>
        <v/>
      </c>
      <c r="F26" s="15"/>
      <c r="G26" s="120" t="str">
        <f t="shared" si="0"/>
        <v/>
      </c>
      <c r="K26" s="200"/>
      <c r="L26" s="200"/>
      <c r="M26" s="200"/>
      <c r="N26" s="200"/>
      <c r="O26" s="200"/>
      <c r="P26" s="200"/>
      <c r="Q26" s="200"/>
      <c r="R26" s="200"/>
      <c r="S26" s="200"/>
      <c r="T26" s="239"/>
      <c r="U26" s="239"/>
      <c r="V26" s="239"/>
      <c r="W26" s="239"/>
      <c r="X26" s="239"/>
      <c r="Y26" s="239"/>
      <c r="Z26" s="239"/>
      <c r="AA26" s="239"/>
    </row>
    <row r="27" spans="2:27" ht="15" customHeight="1">
      <c r="B27" s="13"/>
      <c r="C27" s="133" t="str">
        <f>IFERROR(VLOOKUP($B27,Roles!$A$2:$C$54,2,FALSE),"")</f>
        <v/>
      </c>
      <c r="D27" s="14"/>
      <c r="E27" s="136" t="str">
        <f>IFERROR(VLOOKUP($B27,Roles!$A$2:$C$54,3,FALSE),"")</f>
        <v/>
      </c>
      <c r="F27" s="15"/>
      <c r="G27" s="120" t="str">
        <f t="shared" si="0"/>
        <v/>
      </c>
      <c r="K27" s="200"/>
      <c r="L27" s="200"/>
      <c r="M27" s="200"/>
      <c r="N27" s="200"/>
      <c r="O27" s="200"/>
      <c r="P27" s="200"/>
      <c r="Q27" s="200"/>
      <c r="R27" s="200"/>
      <c r="S27" s="200"/>
      <c r="T27" s="239"/>
      <c r="U27" s="239"/>
      <c r="V27" s="239"/>
      <c r="W27" s="239"/>
      <c r="X27" s="239"/>
      <c r="Y27" s="239"/>
      <c r="Z27" s="239"/>
      <c r="AA27" s="239"/>
    </row>
    <row r="28" spans="2:27" ht="15" customHeight="1">
      <c r="B28" s="13"/>
      <c r="C28" s="133" t="str">
        <f>IFERROR(VLOOKUP($B28,Roles!$A$2:$C$54,2,FALSE),"")</f>
        <v/>
      </c>
      <c r="D28" s="14"/>
      <c r="E28" s="136" t="str">
        <f>IFERROR(VLOOKUP($B28,Roles!$A$2:$C$54,3,FALSE),"")</f>
        <v/>
      </c>
      <c r="F28" s="15"/>
      <c r="G28" s="120" t="str">
        <f t="shared" si="0"/>
        <v/>
      </c>
      <c r="K28" s="200"/>
      <c r="L28" s="200"/>
      <c r="M28" s="200"/>
      <c r="N28" s="200"/>
      <c r="O28" s="200"/>
      <c r="P28" s="200"/>
      <c r="Q28" s="200"/>
      <c r="R28" s="200"/>
      <c r="S28" s="200"/>
      <c r="T28" s="239"/>
      <c r="U28" s="239"/>
      <c r="V28" s="239"/>
      <c r="W28" s="239"/>
      <c r="X28" s="239"/>
      <c r="Y28" s="239"/>
      <c r="Z28" s="239"/>
      <c r="AA28" s="239"/>
    </row>
    <row r="29" spans="2:27" ht="15" customHeight="1">
      <c r="B29" s="13"/>
      <c r="C29" s="133" t="str">
        <f>IFERROR(VLOOKUP($B29,Roles!$A$2:$C$54,2,FALSE),"")</f>
        <v/>
      </c>
      <c r="D29" s="14"/>
      <c r="E29" s="136" t="str">
        <f>IFERROR(VLOOKUP($B29,Roles!$A$2:$C$54,3,FALSE),"")</f>
        <v/>
      </c>
      <c r="F29" s="15"/>
      <c r="G29" s="120" t="str">
        <f t="shared" si="0"/>
        <v/>
      </c>
      <c r="K29" s="200"/>
      <c r="L29" s="200"/>
      <c r="M29" s="200"/>
      <c r="N29" s="200"/>
      <c r="O29" s="200"/>
      <c r="P29" s="200"/>
      <c r="Q29" s="200"/>
      <c r="R29" s="200"/>
      <c r="S29" s="200"/>
      <c r="T29" s="239"/>
      <c r="U29" s="239"/>
      <c r="V29" s="239"/>
      <c r="W29" s="239"/>
      <c r="X29" s="239"/>
      <c r="Y29" s="239"/>
      <c r="Z29" s="239"/>
      <c r="AA29" s="239"/>
    </row>
    <row r="30" spans="2:27" ht="15" customHeight="1">
      <c r="B30" s="13"/>
      <c r="C30" s="133" t="str">
        <f>IFERROR(VLOOKUP($B30,Roles!$A$2:$C$54,2,FALSE),"")</f>
        <v/>
      </c>
      <c r="D30" s="14"/>
      <c r="E30" s="136" t="str">
        <f>IFERROR(VLOOKUP($B30,Roles!$A$2:$C$54,3,FALSE),"")</f>
        <v/>
      </c>
      <c r="F30" s="15"/>
      <c r="G30" s="120" t="str">
        <f t="shared" si="0"/>
        <v/>
      </c>
      <c r="K30" s="200"/>
      <c r="L30" s="200"/>
      <c r="M30" s="200"/>
      <c r="N30" s="200"/>
      <c r="O30" s="200"/>
      <c r="P30" s="200"/>
      <c r="Q30" s="200"/>
      <c r="R30" s="200"/>
      <c r="S30" s="200"/>
      <c r="T30" s="239"/>
      <c r="U30" s="239"/>
      <c r="V30" s="239"/>
      <c r="W30" s="239"/>
      <c r="X30" s="239"/>
      <c r="Y30" s="239"/>
      <c r="Z30" s="239"/>
      <c r="AA30" s="239"/>
    </row>
    <row r="31" spans="2:27" ht="15" customHeight="1">
      <c r="B31" s="13"/>
      <c r="C31" s="133" t="str">
        <f>IFERROR(VLOOKUP($B31,Roles!$A$2:$C$54,2,FALSE),"")</f>
        <v/>
      </c>
      <c r="D31" s="14"/>
      <c r="E31" s="136" t="str">
        <f>IFERROR(VLOOKUP($B31,Roles!$A$2:$C$54,3,FALSE),"")</f>
        <v/>
      </c>
      <c r="F31" s="15"/>
      <c r="G31" s="120" t="str">
        <f t="shared" si="0"/>
        <v/>
      </c>
      <c r="K31" s="200"/>
      <c r="L31" s="200"/>
      <c r="M31" s="200"/>
      <c r="N31" s="200"/>
      <c r="O31" s="200"/>
      <c r="P31" s="200"/>
      <c r="Q31" s="200"/>
      <c r="R31" s="200"/>
      <c r="S31" s="200"/>
      <c r="T31" s="239"/>
      <c r="U31" s="239"/>
      <c r="V31" s="239"/>
      <c r="W31" s="239"/>
      <c r="X31" s="239"/>
      <c r="Y31" s="239"/>
      <c r="Z31" s="239"/>
      <c r="AA31" s="239"/>
    </row>
    <row r="32" spans="2:27" ht="15" customHeight="1" thickBot="1">
      <c r="B32" s="16"/>
      <c r="C32" s="137" t="str">
        <f>IFERROR(VLOOKUP($B32,Roles!$A$2:$C$54,2,FALSE),"")</f>
        <v/>
      </c>
      <c r="D32" s="17"/>
      <c r="E32" s="138" t="str">
        <f>IFERROR(VLOOKUP($B32,Roles!$A$2:$C$54,3,FALSE),"")</f>
        <v/>
      </c>
      <c r="F32" s="18"/>
      <c r="G32" s="161" t="str">
        <f t="shared" si="0"/>
        <v/>
      </c>
      <c r="K32" s="200"/>
      <c r="L32" s="200"/>
      <c r="M32" s="200"/>
      <c r="N32" s="200"/>
      <c r="O32" s="200"/>
      <c r="P32" s="200"/>
      <c r="Q32" s="200"/>
      <c r="R32" s="200"/>
      <c r="S32" s="200"/>
      <c r="T32" s="239"/>
      <c r="U32" s="239"/>
      <c r="V32" s="239"/>
      <c r="W32" s="239"/>
      <c r="X32" s="239"/>
      <c r="Y32" s="239"/>
      <c r="Z32" s="239"/>
      <c r="AA32" s="239"/>
    </row>
    <row r="33" spans="1:27" ht="21" customHeight="1" thickTop="1">
      <c r="B33" s="140" t="s">
        <v>12</v>
      </c>
      <c r="C33" s="141"/>
      <c r="D33" s="141"/>
      <c r="E33" s="141"/>
      <c r="F33" s="142"/>
      <c r="G33" s="143">
        <f>SUM(G10:G32)</f>
        <v>0</v>
      </c>
      <c r="K33" s="200"/>
      <c r="L33" s="200"/>
      <c r="M33" s="200"/>
      <c r="N33" s="200"/>
      <c r="O33" s="200"/>
      <c r="P33" s="200"/>
      <c r="Q33" s="200"/>
      <c r="R33" s="200"/>
      <c r="S33" s="200"/>
      <c r="T33" s="239"/>
      <c r="U33" s="239"/>
      <c r="V33" s="239"/>
      <c r="W33" s="239"/>
      <c r="X33" s="239"/>
      <c r="Y33" s="239"/>
      <c r="Z33" s="239"/>
      <c r="AA33" s="239"/>
    </row>
    <row r="34" spans="1:27" ht="21" customHeight="1" thickBot="1">
      <c r="B34" s="144" t="s">
        <v>13</v>
      </c>
      <c r="C34" s="145"/>
      <c r="D34" s="145"/>
      <c r="E34" s="145"/>
      <c r="F34" s="146"/>
      <c r="G34" s="147">
        <f>G33*0.225</f>
        <v>0</v>
      </c>
      <c r="K34" s="200"/>
      <c r="L34" s="200"/>
      <c r="M34" s="200"/>
      <c r="N34" s="200"/>
      <c r="O34" s="200"/>
      <c r="P34" s="200"/>
      <c r="Q34" s="200"/>
      <c r="R34" s="200"/>
      <c r="S34" s="200"/>
      <c r="T34" s="239"/>
      <c r="U34" s="239"/>
      <c r="V34" s="239"/>
      <c r="W34" s="239"/>
      <c r="X34" s="239"/>
      <c r="Y34" s="239"/>
      <c r="Z34" s="239"/>
      <c r="AA34" s="239"/>
    </row>
    <row r="35" spans="1:27" ht="21" customHeight="1" thickBot="1">
      <c r="B35" s="148" t="s">
        <v>14</v>
      </c>
      <c r="C35" s="149"/>
      <c r="D35" s="149"/>
      <c r="E35" s="102" t="s">
        <v>15</v>
      </c>
      <c r="F35" s="150">
        <f>SUM(F10:F32)</f>
        <v>0</v>
      </c>
      <c r="G35" s="151">
        <f>SUM(G33,G34)</f>
        <v>0</v>
      </c>
      <c r="K35" s="200"/>
      <c r="L35" s="200"/>
      <c r="M35" s="200"/>
      <c r="N35" s="200"/>
      <c r="O35" s="200"/>
      <c r="P35" s="200"/>
      <c r="Q35" s="200"/>
      <c r="R35" s="200"/>
      <c r="S35" s="200"/>
      <c r="T35" s="239"/>
      <c r="U35" s="239"/>
      <c r="V35" s="239"/>
      <c r="W35" s="239"/>
      <c r="X35" s="239"/>
      <c r="Y35" s="239"/>
      <c r="Z35" s="239"/>
      <c r="AA35" s="239"/>
    </row>
    <row r="36" spans="1:27" ht="19.5" customHeight="1">
      <c r="K36" s="200"/>
      <c r="L36" s="200"/>
      <c r="M36" s="200"/>
      <c r="N36" s="200"/>
      <c r="O36" s="200"/>
      <c r="P36" s="200"/>
      <c r="Q36" s="200"/>
      <c r="R36" s="200"/>
      <c r="S36" s="200"/>
      <c r="T36" s="239"/>
      <c r="U36" s="239"/>
      <c r="V36" s="239"/>
      <c r="W36" s="239"/>
      <c r="X36" s="239"/>
      <c r="Y36" s="239"/>
      <c r="Z36" s="239"/>
      <c r="AA36" s="239"/>
    </row>
    <row r="37" spans="1:27" ht="57" customHeight="1" thickBot="1">
      <c r="B37" s="105" t="s">
        <v>16</v>
      </c>
      <c r="C37" s="105" t="s">
        <v>38</v>
      </c>
      <c r="D37" s="80" t="s">
        <v>8</v>
      </c>
      <c r="E37" s="191" t="s">
        <v>18</v>
      </c>
      <c r="F37" s="240"/>
      <c r="G37" s="106" t="s">
        <v>11</v>
      </c>
      <c r="K37" s="200"/>
      <c r="L37" s="200"/>
      <c r="M37" s="200"/>
      <c r="N37" s="200"/>
      <c r="O37" s="200"/>
      <c r="P37" s="200"/>
      <c r="Q37" s="200"/>
      <c r="R37" s="200"/>
      <c r="S37" s="200"/>
      <c r="T37" s="239"/>
      <c r="U37" s="239"/>
      <c r="V37" s="239"/>
      <c r="W37" s="239"/>
      <c r="X37" s="239"/>
      <c r="Y37" s="239"/>
      <c r="Z37" s="239"/>
      <c r="AA37" s="239"/>
    </row>
    <row r="38" spans="1:27" ht="15" customHeight="1">
      <c r="B38" s="107" t="s">
        <v>19</v>
      </c>
      <c r="C38" s="19"/>
      <c r="D38" s="10"/>
      <c r="E38" s="203">
        <v>760</v>
      </c>
      <c r="F38" s="256"/>
      <c r="G38" s="152">
        <f>IFERROR(C38*E38,"")</f>
        <v>0</v>
      </c>
      <c r="K38" s="200"/>
      <c r="L38" s="200"/>
      <c r="M38" s="200"/>
      <c r="N38" s="200"/>
      <c r="O38" s="200"/>
      <c r="P38" s="200"/>
      <c r="Q38" s="200"/>
      <c r="R38" s="200"/>
      <c r="S38" s="200"/>
      <c r="T38" s="239"/>
      <c r="U38" s="239"/>
      <c r="V38" s="239"/>
      <c r="W38" s="239"/>
      <c r="X38" s="239"/>
      <c r="Y38" s="239"/>
      <c r="Z38" s="239"/>
      <c r="AA38" s="239"/>
    </row>
    <row r="39" spans="1:27" ht="15" customHeight="1">
      <c r="B39" s="109" t="s">
        <v>20</v>
      </c>
      <c r="C39" s="20"/>
      <c r="D39" s="13"/>
      <c r="E39" s="205">
        <v>12309.69</v>
      </c>
      <c r="F39" s="257"/>
      <c r="G39" s="153">
        <f>IFERROR(C39*E39,"")</f>
        <v>0</v>
      </c>
      <c r="K39" s="200"/>
      <c r="L39" s="200"/>
      <c r="M39" s="200"/>
      <c r="N39" s="200"/>
      <c r="O39" s="200"/>
      <c r="P39" s="200"/>
      <c r="Q39" s="200"/>
      <c r="R39" s="200"/>
      <c r="S39" s="200"/>
      <c r="T39" s="239"/>
      <c r="U39" s="239"/>
      <c r="V39" s="239"/>
      <c r="W39" s="239"/>
      <c r="X39" s="239"/>
      <c r="Y39" s="239"/>
      <c r="Z39" s="239"/>
      <c r="AA39" s="239"/>
    </row>
    <row r="40" spans="1:27" ht="19.5" customHeight="1">
      <c r="K40" s="200"/>
      <c r="L40" s="200"/>
      <c r="M40" s="200"/>
      <c r="N40" s="200"/>
      <c r="O40" s="200"/>
      <c r="P40" s="200"/>
      <c r="Q40" s="200"/>
      <c r="R40" s="200"/>
      <c r="S40" s="200"/>
      <c r="T40" s="239"/>
      <c r="U40" s="239"/>
      <c r="V40" s="239"/>
      <c r="W40" s="239"/>
      <c r="X40" s="239"/>
      <c r="Y40" s="239"/>
      <c r="Z40" s="239"/>
      <c r="AA40" s="239"/>
    </row>
    <row r="41" spans="1:27" ht="126.75" thickBot="1">
      <c r="B41" s="105" t="s">
        <v>21</v>
      </c>
      <c r="C41" s="105" t="s">
        <v>39</v>
      </c>
      <c r="D41" s="80" t="s">
        <v>8</v>
      </c>
      <c r="E41" s="191" t="s">
        <v>18</v>
      </c>
      <c r="F41" s="240"/>
      <c r="G41" s="106" t="s">
        <v>11</v>
      </c>
      <c r="K41" s="200"/>
      <c r="L41" s="200"/>
      <c r="M41" s="200"/>
      <c r="N41" s="200"/>
      <c r="O41" s="200"/>
      <c r="P41" s="200"/>
      <c r="Q41" s="200"/>
      <c r="R41" s="200"/>
      <c r="S41" s="200"/>
      <c r="T41" s="239"/>
      <c r="U41" s="239"/>
      <c r="V41" s="239"/>
      <c r="W41" s="239"/>
      <c r="X41" s="239"/>
      <c r="Y41" s="239"/>
      <c r="Z41" s="239"/>
      <c r="AA41" s="239"/>
    </row>
    <row r="42" spans="1:27" ht="15" customHeight="1">
      <c r="B42" s="107" t="s">
        <v>23</v>
      </c>
      <c r="C42" s="21"/>
      <c r="D42" s="11"/>
      <c r="E42" s="190">
        <v>414968.06</v>
      </c>
      <c r="F42" s="258"/>
      <c r="G42" s="154">
        <f>E42*C42</f>
        <v>0</v>
      </c>
      <c r="K42" s="200"/>
      <c r="L42" s="200"/>
      <c r="M42" s="200"/>
      <c r="N42" s="200"/>
      <c r="O42" s="200"/>
      <c r="P42" s="200"/>
      <c r="Q42" s="200"/>
      <c r="R42" s="200"/>
      <c r="S42" s="200"/>
    </row>
    <row r="43" spans="1:27" ht="15" customHeight="1">
      <c r="A43" s="155" t="s">
        <v>40</v>
      </c>
      <c r="B43" s="113" t="s">
        <v>24</v>
      </c>
      <c r="C43" s="22"/>
      <c r="D43" s="14"/>
      <c r="E43" s="212">
        <v>259672</v>
      </c>
      <c r="F43" s="259"/>
      <c r="G43" s="154">
        <f>E43*C43</f>
        <v>0</v>
      </c>
      <c r="K43" s="200"/>
      <c r="L43" s="200"/>
      <c r="M43" s="200"/>
      <c r="N43" s="200"/>
      <c r="O43" s="200"/>
      <c r="P43" s="200"/>
      <c r="Q43" s="200"/>
      <c r="R43" s="200"/>
      <c r="S43" s="200"/>
    </row>
    <row r="44" spans="1:27" ht="15" customHeight="1" thickBot="1">
      <c r="B44" s="109" t="s">
        <v>25</v>
      </c>
      <c r="C44" s="23"/>
      <c r="D44" s="14"/>
      <c r="E44" s="209">
        <v>414968.06</v>
      </c>
      <c r="F44" s="260"/>
      <c r="G44" s="156">
        <f>E44*C44</f>
        <v>0</v>
      </c>
      <c r="H44" s="112">
        <f>SUM(E42:E44)</f>
        <v>1089608.1200000001</v>
      </c>
      <c r="I44" s="112">
        <f>SUM(F42:F44)</f>
        <v>0</v>
      </c>
      <c r="K44" s="200"/>
      <c r="L44" s="200"/>
      <c r="M44" s="200"/>
      <c r="N44" s="200"/>
      <c r="O44" s="200"/>
      <c r="P44" s="200"/>
      <c r="Q44" s="200"/>
      <c r="R44" s="200"/>
      <c r="S44" s="200"/>
    </row>
    <row r="45" spans="1:27" ht="21" customHeight="1" thickBot="1">
      <c r="B45" s="115" t="s">
        <v>26</v>
      </c>
      <c r="C45" s="116"/>
      <c r="D45" s="116"/>
      <c r="E45" s="117"/>
      <c r="F45" s="118"/>
      <c r="G45" s="119">
        <f>SUM(G38:G39)+SUM(G42:G44)</f>
        <v>0</v>
      </c>
      <c r="H45" s="112">
        <f>SUM(B42:B44)</f>
        <v>0</v>
      </c>
      <c r="I45" s="112">
        <f>SUM(C42:C44)</f>
        <v>0</v>
      </c>
      <c r="K45" s="200"/>
      <c r="L45" s="200"/>
      <c r="M45" s="200"/>
      <c r="N45" s="200"/>
      <c r="O45" s="200"/>
      <c r="P45" s="200"/>
      <c r="Q45" s="200"/>
      <c r="R45" s="200"/>
      <c r="S45" s="200"/>
    </row>
    <row r="46" spans="1:27" ht="19.5" customHeight="1">
      <c r="K46" s="200"/>
      <c r="L46" s="200"/>
      <c r="M46" s="200"/>
      <c r="N46" s="200"/>
      <c r="O46" s="200"/>
      <c r="P46" s="200"/>
      <c r="Q46" s="200"/>
      <c r="R46" s="200"/>
      <c r="S46" s="200"/>
    </row>
    <row r="47" spans="1:27" ht="32.25" customHeight="1" thickBot="1">
      <c r="B47" s="105" t="s">
        <v>27</v>
      </c>
      <c r="C47" s="206" t="s">
        <v>18</v>
      </c>
      <c r="D47" s="241"/>
      <c r="E47" s="241"/>
      <c r="F47" s="242"/>
      <c r="G47" s="106" t="s">
        <v>11</v>
      </c>
      <c r="K47" s="200"/>
      <c r="L47" s="200"/>
      <c r="M47" s="200"/>
      <c r="N47" s="200"/>
      <c r="O47" s="200"/>
      <c r="P47" s="200"/>
      <c r="Q47" s="200"/>
      <c r="R47" s="200"/>
      <c r="S47" s="200"/>
    </row>
    <row r="48" spans="1:27" ht="15" customHeight="1">
      <c r="B48" s="107" t="s">
        <v>28</v>
      </c>
      <c r="C48" s="207" t="str">
        <f>"25% sur "&amp;F35&amp;" ETP"</f>
        <v>25% sur 0 ETP</v>
      </c>
      <c r="D48" s="243"/>
      <c r="E48" s="243"/>
      <c r="F48" s="244"/>
      <c r="G48" s="120">
        <f>SUM(G35*0.25)</f>
        <v>0</v>
      </c>
      <c r="K48" s="200"/>
      <c r="L48" s="200"/>
      <c r="M48" s="200"/>
      <c r="N48" s="200"/>
      <c r="O48" s="200"/>
      <c r="P48" s="200"/>
      <c r="Q48" s="200"/>
      <c r="R48" s="200"/>
      <c r="S48" s="200"/>
    </row>
    <row r="49" spans="2:19" ht="15" customHeight="1" thickBot="1">
      <c r="B49" s="121" t="s">
        <v>29</v>
      </c>
      <c r="C49" s="201" t="str">
        <f>"25% sur "&amp;I45&amp;" ETP"</f>
        <v>25% sur 0 ETP</v>
      </c>
      <c r="D49" s="245"/>
      <c r="E49" s="245"/>
      <c r="F49" s="246"/>
      <c r="G49" s="122">
        <f>SUM(G42:G44)*0.25</f>
        <v>0</v>
      </c>
      <c r="K49" s="200"/>
      <c r="L49" s="200"/>
      <c r="M49" s="200"/>
      <c r="N49" s="200"/>
      <c r="O49" s="200"/>
      <c r="P49" s="200"/>
      <c r="Q49" s="200"/>
      <c r="R49" s="200"/>
      <c r="S49" s="200"/>
    </row>
    <row r="50" spans="2:19" ht="21" customHeight="1" thickBot="1">
      <c r="B50" s="123" t="s">
        <v>30</v>
      </c>
      <c r="C50" s="208"/>
      <c r="D50" s="247"/>
      <c r="E50" s="124"/>
      <c r="F50" s="125"/>
      <c r="G50" s="126">
        <f>SUM(G48:G49)</f>
        <v>0</v>
      </c>
      <c r="K50" s="200"/>
      <c r="L50" s="200"/>
      <c r="M50" s="200"/>
      <c r="N50" s="200"/>
      <c r="O50" s="200"/>
      <c r="P50" s="200"/>
      <c r="Q50" s="200"/>
      <c r="R50" s="200"/>
      <c r="S50" s="200"/>
    </row>
    <row r="51" spans="2:19" ht="15" customHeight="1" thickBot="1">
      <c r="K51" s="200"/>
      <c r="L51" s="200"/>
      <c r="M51" s="200"/>
      <c r="N51" s="200"/>
      <c r="O51" s="200"/>
      <c r="P51" s="200"/>
      <c r="Q51" s="200"/>
      <c r="R51" s="200"/>
      <c r="S51" s="200"/>
    </row>
    <row r="52" spans="2:19" ht="20.100000000000001" customHeight="1" thickBot="1">
      <c r="B52" s="210" t="s">
        <v>31</v>
      </c>
      <c r="C52" s="211"/>
      <c r="D52" s="211"/>
      <c r="E52" s="211"/>
      <c r="F52" s="211"/>
      <c r="G52" s="127">
        <f>SUM(G35,G45,G50)</f>
        <v>0</v>
      </c>
      <c r="K52" s="200"/>
      <c r="L52" s="200"/>
      <c r="M52" s="200"/>
      <c r="N52" s="200"/>
      <c r="O52" s="200"/>
      <c r="P52" s="200"/>
      <c r="Q52" s="200"/>
      <c r="R52" s="200"/>
      <c r="S52" s="200"/>
    </row>
    <row r="53" spans="2:19" ht="25.5" thickBot="1">
      <c r="B53" s="128" t="s">
        <v>32</v>
      </c>
      <c r="K53" s="200"/>
      <c r="L53" s="200"/>
      <c r="M53" s="200"/>
      <c r="N53" s="200"/>
      <c r="O53" s="200"/>
      <c r="P53" s="200"/>
      <c r="Q53" s="200"/>
      <c r="R53" s="200"/>
      <c r="S53" s="200"/>
    </row>
    <row r="54" spans="2:19" ht="27" customHeight="1" thickBot="1">
      <c r="B54" s="204"/>
      <c r="C54" s="248"/>
      <c r="D54" s="248"/>
      <c r="E54" s="248"/>
      <c r="F54" s="248"/>
      <c r="G54" s="249"/>
    </row>
    <row r="55" spans="2:19" ht="15" customHeight="1">
      <c r="B55" s="250"/>
      <c r="C55" s="251"/>
      <c r="D55" s="251"/>
      <c r="E55" s="251"/>
      <c r="F55" s="251"/>
      <c r="G55" s="252"/>
    </row>
    <row r="56" spans="2:19" ht="15" customHeight="1">
      <c r="B56" s="250"/>
      <c r="C56" s="251"/>
      <c r="D56" s="251"/>
      <c r="E56" s="251"/>
      <c r="F56" s="251"/>
      <c r="G56" s="252"/>
    </row>
    <row r="57" spans="2:19" ht="15" customHeight="1">
      <c r="B57" s="250"/>
      <c r="C57" s="251"/>
      <c r="D57" s="251"/>
      <c r="E57" s="251"/>
      <c r="F57" s="251"/>
      <c r="G57" s="252"/>
    </row>
    <row r="58" spans="2:19" ht="15" customHeight="1">
      <c r="B58" s="253"/>
      <c r="C58" s="254"/>
      <c r="D58" s="254"/>
      <c r="E58" s="254"/>
      <c r="F58" s="254"/>
      <c r="G58" s="255"/>
    </row>
  </sheetData>
  <sheetProtection algorithmName="SHA-512" hashValue="PU1dH8fZF/bgVohfEBTbQJZOrB0JqenK2fi6nAhwqSiMxKVtaCTnEC9lu2aGu+jwu9BG8uv6lcgWi/7T9HKX2g==" saltValue="jzDYPH4EzPeURBHDIdwGog==" spinCount="100000" sheet="1" objects="1" scenarios="1"/>
  <mergeCells count="18">
    <mergeCell ref="B54:G58"/>
    <mergeCell ref="E39:F39"/>
    <mergeCell ref="E41:F41"/>
    <mergeCell ref="C47:F47"/>
    <mergeCell ref="C48:F48"/>
    <mergeCell ref="C50:D50"/>
    <mergeCell ref="E44:F44"/>
    <mergeCell ref="B52:F52"/>
    <mergeCell ref="E43:F43"/>
    <mergeCell ref="T6:AA41"/>
    <mergeCell ref="E42:F42"/>
    <mergeCell ref="E37:F37"/>
    <mergeCell ref="D4:E6"/>
    <mergeCell ref="F4:G6"/>
    <mergeCell ref="K9:S53"/>
    <mergeCell ref="C49:F49"/>
    <mergeCell ref="F8:H8"/>
    <mergeCell ref="E38:F38"/>
  </mergeCells>
  <dataValidations count="2">
    <dataValidation type="list" allowBlank="1" showInputMessage="1" showErrorMessage="1" errorTitle="Sélection non valide" error="Veuillez sélectionner l’une des trois options de financement." sqref="F4:G6" xr:uid="{E3F45AFC-3BEC-4EAE-B077-FB19B7EF6380}">
      <formula1>"Entente de financement distincte entre Santé Ontario et cette EISP,Financement à verser à cette EISP par l'organisme principal,Aucun financement demandé pour cette EISP"</formula1>
    </dataValidation>
    <dataValidation type="list" allowBlank="1" showInputMessage="1" showErrorMessage="1" sqref="C5" xr:uid="{D249277B-547B-414D-ABCF-0427344BE4E0}">
      <formula1>"ESF, CPIP, CSC, OASSP"</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6AA6955-61C7-418F-AFD3-17B4DF26F948}">
          <x14:formula1>
            <xm:f>Roles!$A$2:$A$53</xm:f>
          </x14:formula1>
          <xm:sqref>B10:B32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AA58"/>
  <sheetViews>
    <sheetView workbookViewId="0">
      <selection activeCell="K5" sqref="K5"/>
    </sheetView>
  </sheetViews>
  <sheetFormatPr defaultColWidth="9.140625" defaultRowHeight="15"/>
  <cols>
    <col min="1" max="1" width="3.5703125" style="2" customWidth="1"/>
    <col min="2" max="2" width="69.855468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69" t="s">
        <v>1</v>
      </c>
      <c r="F1" s="72"/>
    </row>
    <row r="2" spans="2:27" ht="21.75" customHeight="1">
      <c r="B2" s="71"/>
      <c r="C2" s="72"/>
      <c r="D2" s="72"/>
      <c r="E2" s="72"/>
      <c r="F2" s="72"/>
      <c r="K2" s="8"/>
    </row>
    <row r="3" spans="2:27" ht="12" customHeight="1">
      <c r="F3" s="72"/>
    </row>
    <row r="4" spans="2:27" ht="15.75" customHeight="1">
      <c r="B4" s="8" t="s">
        <v>33</v>
      </c>
      <c r="C4" s="33"/>
      <c r="D4" s="192" t="s">
        <v>3</v>
      </c>
      <c r="E4" s="193"/>
      <c r="F4" s="194"/>
      <c r="G4" s="195"/>
    </row>
    <row r="5" spans="2:27" ht="15.75" customHeight="1">
      <c r="B5" s="8" t="s">
        <v>34</v>
      </c>
      <c r="C5" s="36"/>
      <c r="D5" s="192"/>
      <c r="E5" s="193"/>
      <c r="F5" s="196"/>
      <c r="G5" s="197"/>
    </row>
    <row r="6" spans="2:27" ht="17.100000000000001" customHeight="1">
      <c r="B6" s="8" t="s">
        <v>5</v>
      </c>
      <c r="C6" s="157" t="str">
        <f>IF('Budg de l''organisme responsable'!C6="","",'Budg de l''organisme responsable'!C6)</f>
        <v/>
      </c>
      <c r="D6" s="192"/>
      <c r="E6" s="193"/>
      <c r="F6" s="198"/>
      <c r="G6" s="199"/>
      <c r="T6" s="189"/>
      <c r="U6" s="239"/>
      <c r="V6" s="239"/>
      <c r="W6" s="239"/>
      <c r="X6" s="239"/>
      <c r="Y6" s="239"/>
      <c r="Z6" s="239"/>
      <c r="AA6" s="239"/>
    </row>
    <row r="7" spans="2:27" ht="4.5" customHeight="1">
      <c r="T7" s="239"/>
      <c r="U7" s="239"/>
      <c r="V7" s="239"/>
      <c r="W7" s="239"/>
      <c r="X7" s="239"/>
      <c r="Y7" s="239"/>
      <c r="Z7" s="239"/>
      <c r="AA7" s="239"/>
    </row>
    <row r="8" spans="2:27" ht="20.25" customHeight="1">
      <c r="B8" s="130"/>
      <c r="F8" s="202"/>
      <c r="G8" s="239"/>
      <c r="H8" s="239"/>
      <c r="T8" s="239"/>
      <c r="U8" s="239"/>
      <c r="V8" s="239"/>
      <c r="W8" s="239"/>
      <c r="X8" s="239"/>
      <c r="Y8" s="239"/>
      <c r="Z8" s="239"/>
      <c r="AA8" s="239"/>
    </row>
    <row r="9" spans="2:27" ht="69.95" customHeight="1" thickBot="1">
      <c r="B9" s="131" t="s">
        <v>35</v>
      </c>
      <c r="C9" s="132" t="s">
        <v>7</v>
      </c>
      <c r="D9" s="80" t="s">
        <v>8</v>
      </c>
      <c r="E9" s="106" t="s">
        <v>9</v>
      </c>
      <c r="F9" s="106" t="s">
        <v>36</v>
      </c>
      <c r="G9" s="106" t="s">
        <v>11</v>
      </c>
      <c r="K9" s="200" t="s">
        <v>37</v>
      </c>
      <c r="L9" s="200"/>
      <c r="M9" s="200"/>
      <c r="N9" s="200"/>
      <c r="O9" s="200"/>
      <c r="P9" s="200"/>
      <c r="Q9" s="200"/>
      <c r="R9" s="200"/>
      <c r="S9" s="200"/>
      <c r="T9" s="239"/>
      <c r="U9" s="239"/>
      <c r="V9" s="239"/>
      <c r="W9" s="239"/>
      <c r="X9" s="239"/>
      <c r="Y9" s="239"/>
      <c r="Z9" s="239"/>
      <c r="AA9" s="239"/>
    </row>
    <row r="10" spans="2:27" ht="15" customHeight="1">
      <c r="B10" s="10"/>
      <c r="C10" s="158" t="str">
        <f>IFERROR(VLOOKUP($B10,Roles!$A$2:$C$54,2,FALSE),"")</f>
        <v/>
      </c>
      <c r="D10" s="65"/>
      <c r="E10" s="159" t="str">
        <f>IFERROR(VLOOKUP($B10,Roles!$A$2:$C$54,3,FALSE),"")</f>
        <v/>
      </c>
      <c r="F10" s="66"/>
      <c r="G10" s="160" t="str">
        <f t="shared" ref="G10:G32" si="0">IFERROR(F10*E10,"")</f>
        <v/>
      </c>
      <c r="K10" s="200"/>
      <c r="L10" s="200"/>
      <c r="M10" s="200"/>
      <c r="N10" s="200"/>
      <c r="O10" s="200"/>
      <c r="P10" s="200"/>
      <c r="Q10" s="200"/>
      <c r="R10" s="200"/>
      <c r="S10" s="200"/>
      <c r="T10" s="239"/>
      <c r="U10" s="239"/>
      <c r="V10" s="239"/>
      <c r="W10" s="239"/>
      <c r="X10" s="239"/>
      <c r="Y10" s="239"/>
      <c r="Z10" s="239"/>
      <c r="AA10" s="239"/>
    </row>
    <row r="11" spans="2:27" ht="15" customHeight="1">
      <c r="B11" s="13"/>
      <c r="C11" s="133" t="str">
        <f>IFERROR(VLOOKUP($B11,Roles!$A$2:$C$54,2,FALSE),"")</f>
        <v/>
      </c>
      <c r="D11" s="14"/>
      <c r="E11" s="134" t="str">
        <f>IFERROR(VLOOKUP($B11,Roles!$A$2:$C$54,3,FALSE),"")</f>
        <v/>
      </c>
      <c r="F11" s="15"/>
      <c r="G11" s="120" t="str">
        <f t="shared" si="0"/>
        <v/>
      </c>
      <c r="K11" s="200"/>
      <c r="L11" s="200"/>
      <c r="M11" s="200"/>
      <c r="N11" s="200"/>
      <c r="O11" s="200"/>
      <c r="P11" s="200"/>
      <c r="Q11" s="200"/>
      <c r="R11" s="200"/>
      <c r="S11" s="200"/>
      <c r="T11" s="239"/>
      <c r="U11" s="239"/>
      <c r="V11" s="239"/>
      <c r="W11" s="239"/>
      <c r="X11" s="239"/>
      <c r="Y11" s="239"/>
      <c r="Z11" s="239"/>
      <c r="AA11" s="239"/>
    </row>
    <row r="12" spans="2:27" ht="15" customHeight="1">
      <c r="B12" s="13"/>
      <c r="C12" s="133" t="str">
        <f>IFERROR(VLOOKUP($B12,Roles!$A$2:$C$54,2,FALSE),"")</f>
        <v/>
      </c>
      <c r="D12" s="14"/>
      <c r="E12" s="134" t="str">
        <f>IFERROR(VLOOKUP($B12,Roles!$A$2:$C$54,3,FALSE),"")</f>
        <v/>
      </c>
      <c r="F12" s="15"/>
      <c r="G12" s="120" t="str">
        <f t="shared" si="0"/>
        <v/>
      </c>
      <c r="K12" s="200"/>
      <c r="L12" s="200"/>
      <c r="M12" s="200"/>
      <c r="N12" s="200"/>
      <c r="O12" s="200"/>
      <c r="P12" s="200"/>
      <c r="Q12" s="200"/>
      <c r="R12" s="200"/>
      <c r="S12" s="200"/>
      <c r="T12" s="239"/>
      <c r="U12" s="239"/>
      <c r="V12" s="239"/>
      <c r="W12" s="239"/>
      <c r="X12" s="239"/>
      <c r="Y12" s="239"/>
      <c r="Z12" s="239"/>
      <c r="AA12" s="239"/>
    </row>
    <row r="13" spans="2:27" ht="15" customHeight="1">
      <c r="B13" s="13"/>
      <c r="C13" s="133" t="str">
        <f>IFERROR(VLOOKUP($B13,Roles!$A$2:$C$54,2,FALSE),"")</f>
        <v/>
      </c>
      <c r="D13" s="14"/>
      <c r="E13" s="134" t="str">
        <f>IFERROR(VLOOKUP($B13,Roles!$A$2:$C$54,3,FALSE),"")</f>
        <v/>
      </c>
      <c r="F13" s="15"/>
      <c r="G13" s="120" t="str">
        <f t="shared" si="0"/>
        <v/>
      </c>
      <c r="K13" s="200"/>
      <c r="L13" s="200"/>
      <c r="M13" s="200"/>
      <c r="N13" s="200"/>
      <c r="O13" s="200"/>
      <c r="P13" s="200"/>
      <c r="Q13" s="200"/>
      <c r="R13" s="200"/>
      <c r="S13" s="200"/>
      <c r="T13" s="239"/>
      <c r="U13" s="239"/>
      <c r="V13" s="239"/>
      <c r="W13" s="239"/>
      <c r="X13" s="239"/>
      <c r="Y13" s="239"/>
      <c r="Z13" s="239"/>
      <c r="AA13" s="239"/>
    </row>
    <row r="14" spans="2:27" ht="15" customHeight="1">
      <c r="B14" s="13"/>
      <c r="C14" s="133" t="str">
        <f>IFERROR(VLOOKUP($B14,Roles!$A$2:$C$54,2,FALSE),"")</f>
        <v/>
      </c>
      <c r="D14" s="14"/>
      <c r="E14" s="134" t="str">
        <f>IFERROR(VLOOKUP($B14,Roles!$A$2:$C$54,3,FALSE),"")</f>
        <v/>
      </c>
      <c r="F14" s="15"/>
      <c r="G14" s="120" t="str">
        <f t="shared" si="0"/>
        <v/>
      </c>
      <c r="K14" s="200"/>
      <c r="L14" s="200"/>
      <c r="M14" s="200"/>
      <c r="N14" s="200"/>
      <c r="O14" s="200"/>
      <c r="P14" s="200"/>
      <c r="Q14" s="200"/>
      <c r="R14" s="200"/>
      <c r="S14" s="200"/>
      <c r="T14" s="239"/>
      <c r="U14" s="239"/>
      <c r="V14" s="239"/>
      <c r="W14" s="239"/>
      <c r="X14" s="239"/>
      <c r="Y14" s="239"/>
      <c r="Z14" s="239"/>
      <c r="AA14" s="239"/>
    </row>
    <row r="15" spans="2:27" ht="15" customHeight="1">
      <c r="B15" s="13"/>
      <c r="C15" s="133" t="str">
        <f>IFERROR(VLOOKUP($B15,Roles!$A$2:$C$54,2,FALSE),"")</f>
        <v/>
      </c>
      <c r="D15" s="14"/>
      <c r="E15" s="134" t="str">
        <f>IFERROR(VLOOKUP($B15,Roles!$A$2:$C$54,3,FALSE),"")</f>
        <v/>
      </c>
      <c r="F15" s="15"/>
      <c r="G15" s="120" t="str">
        <f t="shared" si="0"/>
        <v/>
      </c>
      <c r="K15" s="200"/>
      <c r="L15" s="200"/>
      <c r="M15" s="200"/>
      <c r="N15" s="200"/>
      <c r="O15" s="200"/>
      <c r="P15" s="200"/>
      <c r="Q15" s="200"/>
      <c r="R15" s="200"/>
      <c r="S15" s="200"/>
      <c r="T15" s="239"/>
      <c r="U15" s="239"/>
      <c r="V15" s="239"/>
      <c r="W15" s="239"/>
      <c r="X15" s="239"/>
      <c r="Y15" s="239"/>
      <c r="Z15" s="239"/>
      <c r="AA15" s="239"/>
    </row>
    <row r="16" spans="2:27" ht="15" customHeight="1">
      <c r="B16" s="13"/>
      <c r="C16" s="133" t="str">
        <f>IFERROR(VLOOKUP($B16,Roles!$A$2:$C$54,2,FALSE),"")</f>
        <v/>
      </c>
      <c r="D16" s="14"/>
      <c r="E16" s="134" t="str">
        <f>IFERROR(VLOOKUP($B16,Roles!$A$2:$C$54,3,FALSE),"")</f>
        <v/>
      </c>
      <c r="F16" s="15"/>
      <c r="G16" s="120" t="str">
        <f t="shared" si="0"/>
        <v/>
      </c>
      <c r="K16" s="200"/>
      <c r="L16" s="200"/>
      <c r="M16" s="200"/>
      <c r="N16" s="200"/>
      <c r="O16" s="200"/>
      <c r="P16" s="200"/>
      <c r="Q16" s="200"/>
      <c r="R16" s="200"/>
      <c r="S16" s="200"/>
      <c r="T16" s="239"/>
      <c r="U16" s="239"/>
      <c r="V16" s="239"/>
      <c r="W16" s="239"/>
      <c r="X16" s="239"/>
      <c r="Y16" s="239"/>
      <c r="Z16" s="239"/>
      <c r="AA16" s="239"/>
    </row>
    <row r="17" spans="2:27" ht="15" customHeight="1">
      <c r="B17" s="13"/>
      <c r="C17" s="133" t="str">
        <f>IFERROR(VLOOKUP($B17,Roles!$A$2:$C$54,2,FALSE),"")</f>
        <v/>
      </c>
      <c r="D17" s="14"/>
      <c r="E17" s="136" t="str">
        <f>IFERROR(VLOOKUP($B17,Roles!$A$2:$C$54,3,FALSE),"")</f>
        <v/>
      </c>
      <c r="F17" s="15"/>
      <c r="G17" s="120" t="str">
        <f t="shared" si="0"/>
        <v/>
      </c>
      <c r="K17" s="200"/>
      <c r="L17" s="200"/>
      <c r="M17" s="200"/>
      <c r="N17" s="200"/>
      <c r="O17" s="200"/>
      <c r="P17" s="200"/>
      <c r="Q17" s="200"/>
      <c r="R17" s="200"/>
      <c r="S17" s="200"/>
      <c r="T17" s="239"/>
      <c r="U17" s="239"/>
      <c r="V17" s="239"/>
      <c r="W17" s="239"/>
      <c r="X17" s="239"/>
      <c r="Y17" s="239"/>
      <c r="Z17" s="239"/>
      <c r="AA17" s="239"/>
    </row>
    <row r="18" spans="2:27" ht="15" customHeight="1">
      <c r="B18" s="13"/>
      <c r="C18" s="133" t="str">
        <f>IFERROR(VLOOKUP($B18,Roles!$A$2:$C$54,2,FALSE),"")</f>
        <v/>
      </c>
      <c r="D18" s="14"/>
      <c r="E18" s="136" t="str">
        <f>IFERROR(VLOOKUP($B18,Roles!$A$2:$C$54,3,FALSE),"")</f>
        <v/>
      </c>
      <c r="F18" s="15"/>
      <c r="G18" s="120" t="str">
        <f t="shared" si="0"/>
        <v/>
      </c>
      <c r="K18" s="200"/>
      <c r="L18" s="200"/>
      <c r="M18" s="200"/>
      <c r="N18" s="200"/>
      <c r="O18" s="200"/>
      <c r="P18" s="200"/>
      <c r="Q18" s="200"/>
      <c r="R18" s="200"/>
      <c r="S18" s="200"/>
      <c r="T18" s="239"/>
      <c r="U18" s="239"/>
      <c r="V18" s="239"/>
      <c r="W18" s="239"/>
      <c r="X18" s="239"/>
      <c r="Y18" s="239"/>
      <c r="Z18" s="239"/>
      <c r="AA18" s="239"/>
    </row>
    <row r="19" spans="2:27" ht="15" customHeight="1">
      <c r="B19" s="13"/>
      <c r="C19" s="133" t="str">
        <f>IFERROR(VLOOKUP($B19,Roles!$A$2:$C$54,2,FALSE),"")</f>
        <v/>
      </c>
      <c r="D19" s="14"/>
      <c r="E19" s="136" t="str">
        <f>IFERROR(VLOOKUP($B19,Roles!$A$2:$C$54,3,FALSE),"")</f>
        <v/>
      </c>
      <c r="F19" s="15"/>
      <c r="G19" s="120" t="str">
        <f t="shared" si="0"/>
        <v/>
      </c>
      <c r="K19" s="200"/>
      <c r="L19" s="200"/>
      <c r="M19" s="200"/>
      <c r="N19" s="200"/>
      <c r="O19" s="200"/>
      <c r="P19" s="200"/>
      <c r="Q19" s="200"/>
      <c r="R19" s="200"/>
      <c r="S19" s="200"/>
      <c r="T19" s="239"/>
      <c r="U19" s="239"/>
      <c r="V19" s="239"/>
      <c r="W19" s="239"/>
      <c r="X19" s="239"/>
      <c r="Y19" s="239"/>
      <c r="Z19" s="239"/>
      <c r="AA19" s="239"/>
    </row>
    <row r="20" spans="2:27" ht="15" customHeight="1">
      <c r="B20" s="13"/>
      <c r="C20" s="133" t="str">
        <f>IFERROR(VLOOKUP($B20,Roles!$A$2:$C$54,2,FALSE),"")</f>
        <v/>
      </c>
      <c r="D20" s="14"/>
      <c r="E20" s="136" t="str">
        <f>IFERROR(VLOOKUP($B20,Roles!$A$2:$C$54,3,FALSE),"")</f>
        <v/>
      </c>
      <c r="F20" s="15"/>
      <c r="G20" s="120" t="str">
        <f t="shared" si="0"/>
        <v/>
      </c>
      <c r="K20" s="200"/>
      <c r="L20" s="200"/>
      <c r="M20" s="200"/>
      <c r="N20" s="200"/>
      <c r="O20" s="200"/>
      <c r="P20" s="200"/>
      <c r="Q20" s="200"/>
      <c r="R20" s="200"/>
      <c r="S20" s="200"/>
      <c r="T20" s="239"/>
      <c r="U20" s="239"/>
      <c r="V20" s="239"/>
      <c r="W20" s="239"/>
      <c r="X20" s="239"/>
      <c r="Y20" s="239"/>
      <c r="Z20" s="239"/>
      <c r="AA20" s="239"/>
    </row>
    <row r="21" spans="2:27" ht="15" customHeight="1">
      <c r="B21" s="13"/>
      <c r="C21" s="133" t="str">
        <f>IFERROR(VLOOKUP($B21,Roles!$A$2:$C$54,2,FALSE),"")</f>
        <v/>
      </c>
      <c r="D21" s="14"/>
      <c r="E21" s="136" t="str">
        <f>IFERROR(VLOOKUP($B21,Roles!$A$2:$C$54,3,FALSE),"")</f>
        <v/>
      </c>
      <c r="F21" s="15"/>
      <c r="G21" s="120" t="str">
        <f t="shared" si="0"/>
        <v/>
      </c>
      <c r="K21" s="200"/>
      <c r="L21" s="200"/>
      <c r="M21" s="200"/>
      <c r="N21" s="200"/>
      <c r="O21" s="200"/>
      <c r="P21" s="200"/>
      <c r="Q21" s="200"/>
      <c r="R21" s="200"/>
      <c r="S21" s="200"/>
      <c r="T21" s="239"/>
      <c r="U21" s="239"/>
      <c r="V21" s="239"/>
      <c r="W21" s="239"/>
      <c r="X21" s="239"/>
      <c r="Y21" s="239"/>
      <c r="Z21" s="239"/>
      <c r="AA21" s="239"/>
    </row>
    <row r="22" spans="2:27" ht="15" customHeight="1">
      <c r="B22" s="13"/>
      <c r="C22" s="133" t="str">
        <f>IFERROR(VLOOKUP($B22,Roles!$A$2:$C$54,2,FALSE),"")</f>
        <v/>
      </c>
      <c r="D22" s="14"/>
      <c r="E22" s="136" t="str">
        <f>IFERROR(VLOOKUP($B22,Roles!$A$2:$C$54,3,FALSE),"")</f>
        <v/>
      </c>
      <c r="F22" s="15"/>
      <c r="G22" s="120" t="str">
        <f t="shared" si="0"/>
        <v/>
      </c>
      <c r="K22" s="200"/>
      <c r="L22" s="200"/>
      <c r="M22" s="200"/>
      <c r="N22" s="200"/>
      <c r="O22" s="200"/>
      <c r="P22" s="200"/>
      <c r="Q22" s="200"/>
      <c r="R22" s="200"/>
      <c r="S22" s="200"/>
      <c r="T22" s="239"/>
      <c r="U22" s="239"/>
      <c r="V22" s="239"/>
      <c r="W22" s="239"/>
      <c r="X22" s="239"/>
      <c r="Y22" s="239"/>
      <c r="Z22" s="239"/>
      <c r="AA22" s="239"/>
    </row>
    <row r="23" spans="2:27" ht="15" customHeight="1">
      <c r="B23" s="13"/>
      <c r="C23" s="133" t="str">
        <f>IFERROR(VLOOKUP($B23,Roles!$A$2:$C$54,2,FALSE),"")</f>
        <v/>
      </c>
      <c r="D23" s="14"/>
      <c r="E23" s="136" t="str">
        <f>IFERROR(VLOOKUP($B23,Roles!$A$2:$C$54,3,FALSE),"")</f>
        <v/>
      </c>
      <c r="F23" s="15"/>
      <c r="G23" s="120" t="str">
        <f t="shared" si="0"/>
        <v/>
      </c>
      <c r="K23" s="200"/>
      <c r="L23" s="200"/>
      <c r="M23" s="200"/>
      <c r="N23" s="200"/>
      <c r="O23" s="200"/>
      <c r="P23" s="200"/>
      <c r="Q23" s="200"/>
      <c r="R23" s="200"/>
      <c r="S23" s="200"/>
      <c r="T23" s="239"/>
      <c r="U23" s="239"/>
      <c r="V23" s="239"/>
      <c r="W23" s="239"/>
      <c r="X23" s="239"/>
      <c r="Y23" s="239"/>
      <c r="Z23" s="239"/>
      <c r="AA23" s="239"/>
    </row>
    <row r="24" spans="2:27" ht="15" customHeight="1">
      <c r="B24" s="13"/>
      <c r="C24" s="133" t="str">
        <f>IFERROR(VLOOKUP($B24,Roles!$A$2:$C$54,2,FALSE),"")</f>
        <v/>
      </c>
      <c r="D24" s="14"/>
      <c r="E24" s="136" t="str">
        <f>IFERROR(VLOOKUP($B24,Roles!$A$2:$C$54,3,FALSE),"")</f>
        <v/>
      </c>
      <c r="F24" s="15"/>
      <c r="G24" s="120" t="str">
        <f t="shared" si="0"/>
        <v/>
      </c>
      <c r="K24" s="200"/>
      <c r="L24" s="200"/>
      <c r="M24" s="200"/>
      <c r="N24" s="200"/>
      <c r="O24" s="200"/>
      <c r="P24" s="200"/>
      <c r="Q24" s="200"/>
      <c r="R24" s="200"/>
      <c r="S24" s="200"/>
      <c r="T24" s="239"/>
      <c r="U24" s="239"/>
      <c r="V24" s="239"/>
      <c r="W24" s="239"/>
      <c r="X24" s="239"/>
      <c r="Y24" s="239"/>
      <c r="Z24" s="239"/>
      <c r="AA24" s="239"/>
    </row>
    <row r="25" spans="2:27" ht="15" customHeight="1">
      <c r="B25" s="13"/>
      <c r="C25" s="133" t="str">
        <f>IFERROR(VLOOKUP($B25,Roles!$A$2:$C$54,2,FALSE),"")</f>
        <v/>
      </c>
      <c r="D25" s="14"/>
      <c r="E25" s="136" t="str">
        <f>IFERROR(VLOOKUP($B25,Roles!$A$2:$C$54,3,FALSE),"")</f>
        <v/>
      </c>
      <c r="F25" s="15"/>
      <c r="G25" s="120" t="str">
        <f t="shared" si="0"/>
        <v/>
      </c>
      <c r="K25" s="200"/>
      <c r="L25" s="200"/>
      <c r="M25" s="200"/>
      <c r="N25" s="200"/>
      <c r="O25" s="200"/>
      <c r="P25" s="200"/>
      <c r="Q25" s="200"/>
      <c r="R25" s="200"/>
      <c r="S25" s="200"/>
      <c r="T25" s="239"/>
      <c r="U25" s="239"/>
      <c r="V25" s="239"/>
      <c r="W25" s="239"/>
      <c r="X25" s="239"/>
      <c r="Y25" s="239"/>
      <c r="Z25" s="239"/>
      <c r="AA25" s="239"/>
    </row>
    <row r="26" spans="2:27" ht="15" customHeight="1">
      <c r="B26" s="13"/>
      <c r="C26" s="133" t="str">
        <f>IFERROR(VLOOKUP($B26,Roles!$A$2:$C$54,2,FALSE),"")</f>
        <v/>
      </c>
      <c r="D26" s="14"/>
      <c r="E26" s="136" t="str">
        <f>IFERROR(VLOOKUP($B26,Roles!$A$2:$C$54,3,FALSE),"")</f>
        <v/>
      </c>
      <c r="F26" s="15"/>
      <c r="G26" s="120" t="str">
        <f t="shared" si="0"/>
        <v/>
      </c>
      <c r="K26" s="200"/>
      <c r="L26" s="200"/>
      <c r="M26" s="200"/>
      <c r="N26" s="200"/>
      <c r="O26" s="200"/>
      <c r="P26" s="200"/>
      <c r="Q26" s="200"/>
      <c r="R26" s="200"/>
      <c r="S26" s="200"/>
      <c r="T26" s="239"/>
      <c r="U26" s="239"/>
      <c r="V26" s="239"/>
      <c r="W26" s="239"/>
      <c r="X26" s="239"/>
      <c r="Y26" s="239"/>
      <c r="Z26" s="239"/>
      <c r="AA26" s="239"/>
    </row>
    <row r="27" spans="2:27" ht="15" customHeight="1">
      <c r="B27" s="13"/>
      <c r="C27" s="133" t="str">
        <f>IFERROR(VLOOKUP($B27,Roles!$A$2:$C$54,2,FALSE),"")</f>
        <v/>
      </c>
      <c r="D27" s="14"/>
      <c r="E27" s="136" t="str">
        <f>IFERROR(VLOOKUP($B27,Roles!$A$2:$C$54,3,FALSE),"")</f>
        <v/>
      </c>
      <c r="F27" s="15"/>
      <c r="G27" s="120" t="str">
        <f t="shared" si="0"/>
        <v/>
      </c>
      <c r="K27" s="200"/>
      <c r="L27" s="200"/>
      <c r="M27" s="200"/>
      <c r="N27" s="200"/>
      <c r="O27" s="200"/>
      <c r="P27" s="200"/>
      <c r="Q27" s="200"/>
      <c r="R27" s="200"/>
      <c r="S27" s="200"/>
      <c r="T27" s="239"/>
      <c r="U27" s="239"/>
      <c r="V27" s="239"/>
      <c r="W27" s="239"/>
      <c r="X27" s="239"/>
      <c r="Y27" s="239"/>
      <c r="Z27" s="239"/>
      <c r="AA27" s="239"/>
    </row>
    <row r="28" spans="2:27" ht="15" customHeight="1">
      <c r="B28" s="13"/>
      <c r="C28" s="133" t="str">
        <f>IFERROR(VLOOKUP($B28,Roles!$A$2:$C$54,2,FALSE),"")</f>
        <v/>
      </c>
      <c r="D28" s="14"/>
      <c r="E28" s="136" t="str">
        <f>IFERROR(VLOOKUP($B28,Roles!$A$2:$C$54,3,FALSE),"")</f>
        <v/>
      </c>
      <c r="F28" s="15"/>
      <c r="G28" s="120" t="str">
        <f t="shared" si="0"/>
        <v/>
      </c>
      <c r="K28" s="200"/>
      <c r="L28" s="200"/>
      <c r="M28" s="200"/>
      <c r="N28" s="200"/>
      <c r="O28" s="200"/>
      <c r="P28" s="200"/>
      <c r="Q28" s="200"/>
      <c r="R28" s="200"/>
      <c r="S28" s="200"/>
      <c r="T28" s="239"/>
      <c r="U28" s="239"/>
      <c r="V28" s="239"/>
      <c r="W28" s="239"/>
      <c r="X28" s="239"/>
      <c r="Y28" s="239"/>
      <c r="Z28" s="239"/>
      <c r="AA28" s="239"/>
    </row>
    <row r="29" spans="2:27" ht="15" customHeight="1">
      <c r="B29" s="13"/>
      <c r="C29" s="133" t="str">
        <f>IFERROR(VLOOKUP($B29,Roles!$A$2:$C$54,2,FALSE),"")</f>
        <v/>
      </c>
      <c r="D29" s="14"/>
      <c r="E29" s="136" t="str">
        <f>IFERROR(VLOOKUP($B29,Roles!$A$2:$C$54,3,FALSE),"")</f>
        <v/>
      </c>
      <c r="F29" s="15"/>
      <c r="G29" s="120" t="str">
        <f t="shared" si="0"/>
        <v/>
      </c>
      <c r="K29" s="200"/>
      <c r="L29" s="200"/>
      <c r="M29" s="200"/>
      <c r="N29" s="200"/>
      <c r="O29" s="200"/>
      <c r="P29" s="200"/>
      <c r="Q29" s="200"/>
      <c r="R29" s="200"/>
      <c r="S29" s="200"/>
      <c r="T29" s="239"/>
      <c r="U29" s="239"/>
      <c r="V29" s="239"/>
      <c r="W29" s="239"/>
      <c r="X29" s="239"/>
      <c r="Y29" s="239"/>
      <c r="Z29" s="239"/>
      <c r="AA29" s="239"/>
    </row>
    <row r="30" spans="2:27" ht="15" customHeight="1">
      <c r="B30" s="13"/>
      <c r="C30" s="133" t="str">
        <f>IFERROR(VLOOKUP($B30,Roles!$A$2:$C$54,2,FALSE),"")</f>
        <v/>
      </c>
      <c r="D30" s="14"/>
      <c r="E30" s="136" t="str">
        <f>IFERROR(VLOOKUP($B30,Roles!$A$2:$C$54,3,FALSE),"")</f>
        <v/>
      </c>
      <c r="F30" s="15"/>
      <c r="G30" s="120" t="str">
        <f t="shared" si="0"/>
        <v/>
      </c>
      <c r="K30" s="200"/>
      <c r="L30" s="200"/>
      <c r="M30" s="200"/>
      <c r="N30" s="200"/>
      <c r="O30" s="200"/>
      <c r="P30" s="200"/>
      <c r="Q30" s="200"/>
      <c r="R30" s="200"/>
      <c r="S30" s="200"/>
      <c r="T30" s="239"/>
      <c r="U30" s="239"/>
      <c r="V30" s="239"/>
      <c r="W30" s="239"/>
      <c r="X30" s="239"/>
      <c r="Y30" s="239"/>
      <c r="Z30" s="239"/>
      <c r="AA30" s="239"/>
    </row>
    <row r="31" spans="2:27" ht="15" customHeight="1">
      <c r="B31" s="13"/>
      <c r="C31" s="133" t="str">
        <f>IFERROR(VLOOKUP($B31,Roles!$A$2:$C$54,2,FALSE),"")</f>
        <v/>
      </c>
      <c r="D31" s="14"/>
      <c r="E31" s="136" t="str">
        <f>IFERROR(VLOOKUP($B31,Roles!$A$2:$C$54,3,FALSE),"")</f>
        <v/>
      </c>
      <c r="F31" s="15"/>
      <c r="G31" s="120" t="str">
        <f t="shared" si="0"/>
        <v/>
      </c>
      <c r="K31" s="200"/>
      <c r="L31" s="200"/>
      <c r="M31" s="200"/>
      <c r="N31" s="200"/>
      <c r="O31" s="200"/>
      <c r="P31" s="200"/>
      <c r="Q31" s="200"/>
      <c r="R31" s="200"/>
      <c r="S31" s="200"/>
      <c r="T31" s="239"/>
      <c r="U31" s="239"/>
      <c r="V31" s="239"/>
      <c r="W31" s="239"/>
      <c r="X31" s="239"/>
      <c r="Y31" s="239"/>
      <c r="Z31" s="239"/>
      <c r="AA31" s="239"/>
    </row>
    <row r="32" spans="2:27" ht="15" customHeight="1" thickBot="1">
      <c r="B32" s="16"/>
      <c r="C32" s="137" t="str">
        <f>IFERROR(VLOOKUP($B32,Roles!$A$2:$C$54,2,FALSE),"")</f>
        <v/>
      </c>
      <c r="D32" s="17"/>
      <c r="E32" s="138" t="str">
        <f>IFERROR(VLOOKUP($B32,Roles!$A$2:$C$54,3,FALSE),"")</f>
        <v/>
      </c>
      <c r="F32" s="18"/>
      <c r="G32" s="161" t="str">
        <f t="shared" si="0"/>
        <v/>
      </c>
      <c r="K32" s="200"/>
      <c r="L32" s="200"/>
      <c r="M32" s="200"/>
      <c r="N32" s="200"/>
      <c r="O32" s="200"/>
      <c r="P32" s="200"/>
      <c r="Q32" s="200"/>
      <c r="R32" s="200"/>
      <c r="S32" s="200"/>
      <c r="T32" s="239"/>
      <c r="U32" s="239"/>
      <c r="V32" s="239"/>
      <c r="W32" s="239"/>
      <c r="X32" s="239"/>
      <c r="Y32" s="239"/>
      <c r="Z32" s="239"/>
      <c r="AA32" s="239"/>
    </row>
    <row r="33" spans="1:27" ht="21" customHeight="1" thickTop="1">
      <c r="B33" s="140" t="s">
        <v>12</v>
      </c>
      <c r="C33" s="141"/>
      <c r="D33" s="141"/>
      <c r="E33" s="141"/>
      <c r="F33" s="142"/>
      <c r="G33" s="143">
        <f>SUM(G10:G32)</f>
        <v>0</v>
      </c>
      <c r="K33" s="200"/>
      <c r="L33" s="200"/>
      <c r="M33" s="200"/>
      <c r="N33" s="200"/>
      <c r="O33" s="200"/>
      <c r="P33" s="200"/>
      <c r="Q33" s="200"/>
      <c r="R33" s="200"/>
      <c r="S33" s="200"/>
      <c r="T33" s="239"/>
      <c r="U33" s="239"/>
      <c r="V33" s="239"/>
      <c r="W33" s="239"/>
      <c r="X33" s="239"/>
      <c r="Y33" s="239"/>
      <c r="Z33" s="239"/>
      <c r="AA33" s="239"/>
    </row>
    <row r="34" spans="1:27" ht="21" customHeight="1" thickBot="1">
      <c r="B34" s="144" t="s">
        <v>13</v>
      </c>
      <c r="C34" s="145"/>
      <c r="D34" s="145"/>
      <c r="E34" s="145"/>
      <c r="F34" s="146"/>
      <c r="G34" s="147">
        <f>G33*0.225</f>
        <v>0</v>
      </c>
      <c r="K34" s="200"/>
      <c r="L34" s="200"/>
      <c r="M34" s="200"/>
      <c r="N34" s="200"/>
      <c r="O34" s="200"/>
      <c r="P34" s="200"/>
      <c r="Q34" s="200"/>
      <c r="R34" s="200"/>
      <c r="S34" s="200"/>
      <c r="T34" s="239"/>
      <c r="U34" s="239"/>
      <c r="V34" s="239"/>
      <c r="W34" s="239"/>
      <c r="X34" s="239"/>
      <c r="Y34" s="239"/>
      <c r="Z34" s="239"/>
      <c r="AA34" s="239"/>
    </row>
    <row r="35" spans="1:27" ht="21" customHeight="1" thickBot="1">
      <c r="B35" s="148" t="s">
        <v>14</v>
      </c>
      <c r="C35" s="149"/>
      <c r="D35" s="149"/>
      <c r="E35" s="102" t="s">
        <v>15</v>
      </c>
      <c r="F35" s="150">
        <f>SUM(F10:F32)</f>
        <v>0</v>
      </c>
      <c r="G35" s="151">
        <f>SUM(G33,G34)</f>
        <v>0</v>
      </c>
      <c r="K35" s="200"/>
      <c r="L35" s="200"/>
      <c r="M35" s="200"/>
      <c r="N35" s="200"/>
      <c r="O35" s="200"/>
      <c r="P35" s="200"/>
      <c r="Q35" s="200"/>
      <c r="R35" s="200"/>
      <c r="S35" s="200"/>
      <c r="T35" s="239"/>
      <c r="U35" s="239"/>
      <c r="V35" s="239"/>
      <c r="W35" s="239"/>
      <c r="X35" s="239"/>
      <c r="Y35" s="239"/>
      <c r="Z35" s="239"/>
      <c r="AA35" s="239"/>
    </row>
    <row r="36" spans="1:27" ht="19.5" customHeight="1">
      <c r="K36" s="200"/>
      <c r="L36" s="200"/>
      <c r="M36" s="200"/>
      <c r="N36" s="200"/>
      <c r="O36" s="200"/>
      <c r="P36" s="200"/>
      <c r="Q36" s="200"/>
      <c r="R36" s="200"/>
      <c r="S36" s="200"/>
      <c r="T36" s="239"/>
      <c r="U36" s="239"/>
      <c r="V36" s="239"/>
      <c r="W36" s="239"/>
      <c r="X36" s="239"/>
      <c r="Y36" s="239"/>
      <c r="Z36" s="239"/>
      <c r="AA36" s="239"/>
    </row>
    <row r="37" spans="1:27" ht="57" customHeight="1" thickBot="1">
      <c r="B37" s="105" t="s">
        <v>16</v>
      </c>
      <c r="C37" s="105" t="s">
        <v>38</v>
      </c>
      <c r="D37" s="80" t="s">
        <v>8</v>
      </c>
      <c r="E37" s="191" t="s">
        <v>18</v>
      </c>
      <c r="F37" s="240"/>
      <c r="G37" s="106" t="s">
        <v>11</v>
      </c>
      <c r="K37" s="200"/>
      <c r="L37" s="200"/>
      <c r="M37" s="200"/>
      <c r="N37" s="200"/>
      <c r="O37" s="200"/>
      <c r="P37" s="200"/>
      <c r="Q37" s="200"/>
      <c r="R37" s="200"/>
      <c r="S37" s="200"/>
      <c r="T37" s="239"/>
      <c r="U37" s="239"/>
      <c r="V37" s="239"/>
      <c r="W37" s="239"/>
      <c r="X37" s="239"/>
      <c r="Y37" s="239"/>
      <c r="Z37" s="239"/>
      <c r="AA37" s="239"/>
    </row>
    <row r="38" spans="1:27" ht="15" customHeight="1">
      <c r="B38" s="107" t="s">
        <v>19</v>
      </c>
      <c r="C38" s="19"/>
      <c r="D38" s="10"/>
      <c r="E38" s="203">
        <v>760</v>
      </c>
      <c r="F38" s="256"/>
      <c r="G38" s="152">
        <f>IFERROR(C38*E38,"")</f>
        <v>0</v>
      </c>
      <c r="K38" s="200"/>
      <c r="L38" s="200"/>
      <c r="M38" s="200"/>
      <c r="N38" s="200"/>
      <c r="O38" s="200"/>
      <c r="P38" s="200"/>
      <c r="Q38" s="200"/>
      <c r="R38" s="200"/>
      <c r="S38" s="200"/>
      <c r="T38" s="239"/>
      <c r="U38" s="239"/>
      <c r="V38" s="239"/>
      <c r="W38" s="239"/>
      <c r="X38" s="239"/>
      <c r="Y38" s="239"/>
      <c r="Z38" s="239"/>
      <c r="AA38" s="239"/>
    </row>
    <row r="39" spans="1:27" ht="15" customHeight="1">
      <c r="B39" s="109" t="s">
        <v>20</v>
      </c>
      <c r="C39" s="20"/>
      <c r="D39" s="13"/>
      <c r="E39" s="205">
        <v>12309.69</v>
      </c>
      <c r="F39" s="257"/>
      <c r="G39" s="153">
        <f>IFERROR(C39*E39,"")</f>
        <v>0</v>
      </c>
      <c r="K39" s="200"/>
      <c r="L39" s="200"/>
      <c r="M39" s="200"/>
      <c r="N39" s="200"/>
      <c r="O39" s="200"/>
      <c r="P39" s="200"/>
      <c r="Q39" s="200"/>
      <c r="R39" s="200"/>
      <c r="S39" s="200"/>
      <c r="T39" s="239"/>
      <c r="U39" s="239"/>
      <c r="V39" s="239"/>
      <c r="W39" s="239"/>
      <c r="X39" s="239"/>
      <c r="Y39" s="239"/>
      <c r="Z39" s="239"/>
      <c r="AA39" s="239"/>
    </row>
    <row r="40" spans="1:27" ht="19.5" customHeight="1">
      <c r="K40" s="200"/>
      <c r="L40" s="200"/>
      <c r="M40" s="200"/>
      <c r="N40" s="200"/>
      <c r="O40" s="200"/>
      <c r="P40" s="200"/>
      <c r="Q40" s="200"/>
      <c r="R40" s="200"/>
      <c r="S40" s="200"/>
      <c r="T40" s="239"/>
      <c r="U40" s="239"/>
      <c r="V40" s="239"/>
      <c r="W40" s="239"/>
      <c r="X40" s="239"/>
      <c r="Y40" s="239"/>
      <c r="Z40" s="239"/>
      <c r="AA40" s="239"/>
    </row>
    <row r="41" spans="1:27" ht="126.75" thickBot="1">
      <c r="B41" s="105" t="s">
        <v>21</v>
      </c>
      <c r="C41" s="105" t="s">
        <v>39</v>
      </c>
      <c r="D41" s="80" t="s">
        <v>8</v>
      </c>
      <c r="E41" s="191" t="s">
        <v>18</v>
      </c>
      <c r="F41" s="240"/>
      <c r="G41" s="106" t="s">
        <v>11</v>
      </c>
      <c r="K41" s="200"/>
      <c r="L41" s="200"/>
      <c r="M41" s="200"/>
      <c r="N41" s="200"/>
      <c r="O41" s="200"/>
      <c r="P41" s="200"/>
      <c r="Q41" s="200"/>
      <c r="R41" s="200"/>
      <c r="S41" s="200"/>
      <c r="T41" s="239"/>
      <c r="U41" s="239"/>
      <c r="V41" s="239"/>
      <c r="W41" s="239"/>
      <c r="X41" s="239"/>
      <c r="Y41" s="239"/>
      <c r="Z41" s="239"/>
      <c r="AA41" s="239"/>
    </row>
    <row r="42" spans="1:27" ht="15" customHeight="1">
      <c r="B42" s="107" t="s">
        <v>23</v>
      </c>
      <c r="C42" s="21"/>
      <c r="D42" s="11"/>
      <c r="E42" s="190">
        <v>414968.06</v>
      </c>
      <c r="F42" s="258"/>
      <c r="G42" s="154">
        <f>E42*C42</f>
        <v>0</v>
      </c>
      <c r="K42" s="200"/>
      <c r="L42" s="200"/>
      <c r="M42" s="200"/>
      <c r="N42" s="200"/>
      <c r="O42" s="200"/>
      <c r="P42" s="200"/>
      <c r="Q42" s="200"/>
      <c r="R42" s="200"/>
      <c r="S42" s="200"/>
    </row>
    <row r="43" spans="1:27" ht="15" customHeight="1">
      <c r="A43" s="155" t="s">
        <v>40</v>
      </c>
      <c r="B43" s="113" t="s">
        <v>24</v>
      </c>
      <c r="C43" s="22"/>
      <c r="D43" s="14"/>
      <c r="E43" s="212">
        <v>259672</v>
      </c>
      <c r="F43" s="259"/>
      <c r="G43" s="154">
        <f>E43*C43</f>
        <v>0</v>
      </c>
      <c r="K43" s="200"/>
      <c r="L43" s="200"/>
      <c r="M43" s="200"/>
      <c r="N43" s="200"/>
      <c r="O43" s="200"/>
      <c r="P43" s="200"/>
      <c r="Q43" s="200"/>
      <c r="R43" s="200"/>
      <c r="S43" s="200"/>
    </row>
    <row r="44" spans="1:27" ht="15" customHeight="1" thickBot="1">
      <c r="B44" s="109" t="s">
        <v>25</v>
      </c>
      <c r="C44" s="23"/>
      <c r="D44" s="14"/>
      <c r="E44" s="209">
        <v>414968.06</v>
      </c>
      <c r="F44" s="260"/>
      <c r="G44" s="156">
        <f>E44*C44</f>
        <v>0</v>
      </c>
      <c r="H44" s="112">
        <f>SUM(E42:E44)</f>
        <v>1089608.1200000001</v>
      </c>
      <c r="I44" s="112">
        <f>SUM(F42:F44)</f>
        <v>0</v>
      </c>
      <c r="K44" s="200"/>
      <c r="L44" s="200"/>
      <c r="M44" s="200"/>
      <c r="N44" s="200"/>
      <c r="O44" s="200"/>
      <c r="P44" s="200"/>
      <c r="Q44" s="200"/>
      <c r="R44" s="200"/>
      <c r="S44" s="200"/>
    </row>
    <row r="45" spans="1:27" ht="21" customHeight="1" thickBot="1">
      <c r="B45" s="115" t="s">
        <v>26</v>
      </c>
      <c r="C45" s="116"/>
      <c r="D45" s="116"/>
      <c r="E45" s="117"/>
      <c r="F45" s="118"/>
      <c r="G45" s="119">
        <f>SUM(G38:G39)+SUM(G42:G44)</f>
        <v>0</v>
      </c>
      <c r="H45" s="112">
        <f>SUM(B42:B44)</f>
        <v>0</v>
      </c>
      <c r="I45" s="112">
        <f>SUM(C42:C44)</f>
        <v>0</v>
      </c>
      <c r="K45" s="200"/>
      <c r="L45" s="200"/>
      <c r="M45" s="200"/>
      <c r="N45" s="200"/>
      <c r="O45" s="200"/>
      <c r="P45" s="200"/>
      <c r="Q45" s="200"/>
      <c r="R45" s="200"/>
      <c r="S45" s="200"/>
    </row>
    <row r="46" spans="1:27" ht="19.5" customHeight="1">
      <c r="K46" s="200"/>
      <c r="L46" s="200"/>
      <c r="M46" s="200"/>
      <c r="N46" s="200"/>
      <c r="O46" s="200"/>
      <c r="P46" s="200"/>
      <c r="Q46" s="200"/>
      <c r="R46" s="200"/>
      <c r="S46" s="200"/>
    </row>
    <row r="47" spans="1:27" ht="32.25" customHeight="1" thickBot="1">
      <c r="B47" s="105" t="s">
        <v>27</v>
      </c>
      <c r="C47" s="206" t="s">
        <v>18</v>
      </c>
      <c r="D47" s="241"/>
      <c r="E47" s="241"/>
      <c r="F47" s="242"/>
      <c r="G47" s="106" t="s">
        <v>11</v>
      </c>
      <c r="K47" s="200"/>
      <c r="L47" s="200"/>
      <c r="M47" s="200"/>
      <c r="N47" s="200"/>
      <c r="O47" s="200"/>
      <c r="P47" s="200"/>
      <c r="Q47" s="200"/>
      <c r="R47" s="200"/>
      <c r="S47" s="200"/>
    </row>
    <row r="48" spans="1:27" ht="15" customHeight="1">
      <c r="B48" s="107" t="s">
        <v>28</v>
      </c>
      <c r="C48" s="207" t="str">
        <f>"25% sur "&amp;F35&amp;" ETP"</f>
        <v>25% sur 0 ETP</v>
      </c>
      <c r="D48" s="243"/>
      <c r="E48" s="243"/>
      <c r="F48" s="244"/>
      <c r="G48" s="120">
        <f>SUM(G35*0.25)</f>
        <v>0</v>
      </c>
      <c r="K48" s="200"/>
      <c r="L48" s="200"/>
      <c r="M48" s="200"/>
      <c r="N48" s="200"/>
      <c r="O48" s="200"/>
      <c r="P48" s="200"/>
      <c r="Q48" s="200"/>
      <c r="R48" s="200"/>
      <c r="S48" s="200"/>
    </row>
    <row r="49" spans="2:19" ht="15" customHeight="1" thickBot="1">
      <c r="B49" s="121" t="s">
        <v>29</v>
      </c>
      <c r="C49" s="201" t="str">
        <f>"25% sur "&amp;I45&amp;" ETP"</f>
        <v>25% sur 0 ETP</v>
      </c>
      <c r="D49" s="245"/>
      <c r="E49" s="245"/>
      <c r="F49" s="246"/>
      <c r="G49" s="122">
        <f>SUM(G42:G44)*0.25</f>
        <v>0</v>
      </c>
      <c r="K49" s="200"/>
      <c r="L49" s="200"/>
      <c r="M49" s="200"/>
      <c r="N49" s="200"/>
      <c r="O49" s="200"/>
      <c r="P49" s="200"/>
      <c r="Q49" s="200"/>
      <c r="R49" s="200"/>
      <c r="S49" s="200"/>
    </row>
    <row r="50" spans="2:19" ht="21" customHeight="1" thickBot="1">
      <c r="B50" s="123" t="s">
        <v>30</v>
      </c>
      <c r="C50" s="208"/>
      <c r="D50" s="247"/>
      <c r="E50" s="124"/>
      <c r="F50" s="125"/>
      <c r="G50" s="126">
        <f>SUM(G48:G49)</f>
        <v>0</v>
      </c>
      <c r="K50" s="200"/>
      <c r="L50" s="200"/>
      <c r="M50" s="200"/>
      <c r="N50" s="200"/>
      <c r="O50" s="200"/>
      <c r="P50" s="200"/>
      <c r="Q50" s="200"/>
      <c r="R50" s="200"/>
      <c r="S50" s="200"/>
    </row>
    <row r="51" spans="2:19" ht="15" customHeight="1" thickBot="1">
      <c r="K51" s="200"/>
      <c r="L51" s="200"/>
      <c r="M51" s="200"/>
      <c r="N51" s="200"/>
      <c r="O51" s="200"/>
      <c r="P51" s="200"/>
      <c r="Q51" s="200"/>
      <c r="R51" s="200"/>
      <c r="S51" s="200"/>
    </row>
    <row r="52" spans="2:19" ht="20.100000000000001" customHeight="1" thickBot="1">
      <c r="B52" s="210" t="s">
        <v>31</v>
      </c>
      <c r="C52" s="211"/>
      <c r="D52" s="211"/>
      <c r="E52" s="211"/>
      <c r="F52" s="211"/>
      <c r="G52" s="127">
        <f>SUM(G35,G45,G50)</f>
        <v>0</v>
      </c>
      <c r="K52" s="200"/>
      <c r="L52" s="200"/>
      <c r="M52" s="200"/>
      <c r="N52" s="200"/>
      <c r="O52" s="200"/>
      <c r="P52" s="200"/>
      <c r="Q52" s="200"/>
      <c r="R52" s="200"/>
      <c r="S52" s="200"/>
    </row>
    <row r="53" spans="2:19" ht="25.5" thickBot="1">
      <c r="B53" s="128" t="s">
        <v>32</v>
      </c>
      <c r="K53" s="200"/>
      <c r="L53" s="200"/>
      <c r="M53" s="200"/>
      <c r="N53" s="200"/>
      <c r="O53" s="200"/>
      <c r="P53" s="200"/>
      <c r="Q53" s="200"/>
      <c r="R53" s="200"/>
      <c r="S53" s="200"/>
    </row>
    <row r="54" spans="2:19" ht="27" customHeight="1" thickBot="1">
      <c r="B54" s="204"/>
      <c r="C54" s="248"/>
      <c r="D54" s="248"/>
      <c r="E54" s="248"/>
      <c r="F54" s="248"/>
      <c r="G54" s="249"/>
    </row>
    <row r="55" spans="2:19" ht="15" customHeight="1">
      <c r="B55" s="250"/>
      <c r="C55" s="251"/>
      <c r="D55" s="251"/>
      <c r="E55" s="251"/>
      <c r="F55" s="251"/>
      <c r="G55" s="252"/>
    </row>
    <row r="56" spans="2:19" ht="15" customHeight="1">
      <c r="B56" s="250"/>
      <c r="C56" s="251"/>
      <c r="D56" s="251"/>
      <c r="E56" s="251"/>
      <c r="F56" s="251"/>
      <c r="G56" s="252"/>
    </row>
    <row r="57" spans="2:19" ht="15" customHeight="1">
      <c r="B57" s="250"/>
      <c r="C57" s="251"/>
      <c r="D57" s="251"/>
      <c r="E57" s="251"/>
      <c r="F57" s="251"/>
      <c r="G57" s="252"/>
    </row>
    <row r="58" spans="2:19" ht="15" customHeight="1">
      <c r="B58" s="253"/>
      <c r="C58" s="254"/>
      <c r="D58" s="254"/>
      <c r="E58" s="254"/>
      <c r="F58" s="254"/>
      <c r="G58" s="255"/>
    </row>
  </sheetData>
  <sheetProtection algorithmName="SHA-512" hashValue="63ml5zCDPE6XDqyCp4i5bg/SlPoavsPTeEsKPQh6QfKpN1stet31rnX/v8FLJwGyMUfN4j7xrG0d4F7Ef4o2Jg==" saltValue="ZPlLese73IC5VzKLnsTYHA==" spinCount="100000" sheet="1" objects="1" scenarios="1"/>
  <mergeCells count="18">
    <mergeCell ref="B54:G58"/>
    <mergeCell ref="E39:F39"/>
    <mergeCell ref="E41:F41"/>
    <mergeCell ref="C47:F47"/>
    <mergeCell ref="C48:F48"/>
    <mergeCell ref="C50:D50"/>
    <mergeCell ref="E44:F44"/>
    <mergeCell ref="B52:F52"/>
    <mergeCell ref="E43:F43"/>
    <mergeCell ref="T6:AA41"/>
    <mergeCell ref="E42:F42"/>
    <mergeCell ref="E37:F37"/>
    <mergeCell ref="D4:E6"/>
    <mergeCell ref="F4:G6"/>
    <mergeCell ref="K9:S53"/>
    <mergeCell ref="C49:F49"/>
    <mergeCell ref="F8:H8"/>
    <mergeCell ref="E38:F38"/>
  </mergeCells>
  <dataValidations count="2">
    <dataValidation type="list" allowBlank="1" showInputMessage="1" showErrorMessage="1" errorTitle="Sélection non valide" error="Veuillez sélectionner l’une des trois options de financement." sqref="F4:G6" xr:uid="{4E6631A3-1EC4-4029-9B99-6481AE04B7CB}">
      <formula1>"Entente de financement distincte entre Santé Ontario et cette EISP,Financement à verser à cette EISP par l'organisme principal,Aucun financement demandé pour cette EISP"</formula1>
    </dataValidation>
    <dataValidation type="list" allowBlank="1" showInputMessage="1" showErrorMessage="1" sqref="C5" xr:uid="{2D8A8A75-4B5C-409D-BF79-8A319F960A35}">
      <formula1>"ESF, CPIP, CSC, OASSP"</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FC30A41-09E2-4175-B8AF-DD536608311F}">
          <x14:formula1>
            <xm:f>Roles!$A$2:$A$53</xm:f>
          </x14:formula1>
          <xm:sqref>B10:B32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7F2D4-ACAD-469E-B9D7-556CF14ABD07}">
  <sheetPr>
    <tabColor theme="8" tint="-0.249977111117893"/>
  </sheetPr>
  <dimension ref="A1:AA58"/>
  <sheetViews>
    <sheetView workbookViewId="0">
      <selection activeCell="K4" sqref="K4"/>
    </sheetView>
  </sheetViews>
  <sheetFormatPr defaultColWidth="9.140625" defaultRowHeight="15"/>
  <cols>
    <col min="1" max="1" width="3.5703125" style="2" customWidth="1"/>
    <col min="2" max="2" width="70.855468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69" t="s">
        <v>1</v>
      </c>
      <c r="F1" s="72"/>
    </row>
    <row r="2" spans="2:27" ht="21.75" customHeight="1">
      <c r="B2" s="71"/>
      <c r="C2" s="72"/>
      <c r="D2" s="72"/>
      <c r="E2" s="72"/>
      <c r="F2" s="72"/>
      <c r="K2" s="8"/>
    </row>
    <row r="3" spans="2:27" ht="12" customHeight="1">
      <c r="F3" s="72"/>
    </row>
    <row r="4" spans="2:27" ht="15.75" customHeight="1">
      <c r="B4" s="8" t="s">
        <v>33</v>
      </c>
      <c r="C4" s="33"/>
      <c r="D4" s="192" t="s">
        <v>3</v>
      </c>
      <c r="E4" s="193"/>
      <c r="F4" s="194"/>
      <c r="G4" s="195"/>
    </row>
    <row r="5" spans="2:27" ht="15.75" customHeight="1">
      <c r="B5" s="8" t="s">
        <v>34</v>
      </c>
      <c r="C5" s="36"/>
      <c r="D5" s="192"/>
      <c r="E5" s="193"/>
      <c r="F5" s="196"/>
      <c r="G5" s="197"/>
    </row>
    <row r="6" spans="2:27" ht="17.100000000000001" customHeight="1">
      <c r="B6" s="8" t="s">
        <v>5</v>
      </c>
      <c r="C6" s="157" t="str">
        <f>IF('Budg de l''organisme responsable'!C6="","",'Budg de l''organisme responsable'!C6)</f>
        <v/>
      </c>
      <c r="D6" s="192"/>
      <c r="E6" s="193"/>
      <c r="F6" s="198"/>
      <c r="G6" s="199"/>
      <c r="T6" s="189"/>
      <c r="U6" s="239"/>
      <c r="V6" s="239"/>
      <c r="W6" s="239"/>
      <c r="X6" s="239"/>
      <c r="Y6" s="239"/>
      <c r="Z6" s="239"/>
      <c r="AA6" s="239"/>
    </row>
    <row r="7" spans="2:27" ht="4.5" customHeight="1">
      <c r="T7" s="239"/>
      <c r="U7" s="239"/>
      <c r="V7" s="239"/>
      <c r="W7" s="239"/>
      <c r="X7" s="239"/>
      <c r="Y7" s="239"/>
      <c r="Z7" s="239"/>
      <c r="AA7" s="239"/>
    </row>
    <row r="8" spans="2:27" ht="20.25" customHeight="1">
      <c r="B8" s="130"/>
      <c r="F8" s="202"/>
      <c r="G8" s="239"/>
      <c r="H8" s="239"/>
      <c r="T8" s="239"/>
      <c r="U8" s="239"/>
      <c r="V8" s="239"/>
      <c r="W8" s="239"/>
      <c r="X8" s="239"/>
      <c r="Y8" s="239"/>
      <c r="Z8" s="239"/>
      <c r="AA8" s="239"/>
    </row>
    <row r="9" spans="2:27" ht="69.95" customHeight="1" thickBot="1">
      <c r="B9" s="131" t="s">
        <v>35</v>
      </c>
      <c r="C9" s="132" t="s">
        <v>7</v>
      </c>
      <c r="D9" s="80" t="s">
        <v>8</v>
      </c>
      <c r="E9" s="106" t="s">
        <v>9</v>
      </c>
      <c r="F9" s="106" t="s">
        <v>36</v>
      </c>
      <c r="G9" s="106" t="s">
        <v>11</v>
      </c>
      <c r="K9" s="200" t="s">
        <v>37</v>
      </c>
      <c r="L9" s="200"/>
      <c r="M9" s="200"/>
      <c r="N9" s="200"/>
      <c r="O9" s="200"/>
      <c r="P9" s="200"/>
      <c r="Q9" s="200"/>
      <c r="R9" s="200"/>
      <c r="S9" s="200"/>
      <c r="T9" s="239"/>
      <c r="U9" s="239"/>
      <c r="V9" s="239"/>
      <c r="W9" s="239"/>
      <c r="X9" s="239"/>
      <c r="Y9" s="239"/>
      <c r="Z9" s="239"/>
      <c r="AA9" s="239"/>
    </row>
    <row r="10" spans="2:27" ht="15" customHeight="1">
      <c r="B10" s="10"/>
      <c r="C10" s="133" t="str">
        <f>IFERROR(VLOOKUP($B10,Roles!$A$2:$C$54,2,FALSE),"")</f>
        <v/>
      </c>
      <c r="D10" s="11"/>
      <c r="E10" s="134" t="str">
        <f>IFERROR(VLOOKUP($B10,Roles!$A$2:$C$54,3,FALSE),"")</f>
        <v/>
      </c>
      <c r="F10" s="12"/>
      <c r="G10" s="135" t="str">
        <f t="shared" ref="G10:G32" si="0">IFERROR(F10*E10,"")</f>
        <v/>
      </c>
      <c r="K10" s="200"/>
      <c r="L10" s="200"/>
      <c r="M10" s="200"/>
      <c r="N10" s="200"/>
      <c r="O10" s="200"/>
      <c r="P10" s="200"/>
      <c r="Q10" s="200"/>
      <c r="R10" s="200"/>
      <c r="S10" s="200"/>
      <c r="T10" s="239"/>
      <c r="U10" s="239"/>
      <c r="V10" s="239"/>
      <c r="W10" s="239"/>
      <c r="X10" s="239"/>
      <c r="Y10" s="239"/>
      <c r="Z10" s="239"/>
      <c r="AA10" s="239"/>
    </row>
    <row r="11" spans="2:27" ht="15" customHeight="1">
      <c r="B11" s="13"/>
      <c r="C11" s="133" t="str">
        <f>IFERROR(VLOOKUP($B11,Roles!$A$2:$C$54,2,FALSE),"")</f>
        <v/>
      </c>
      <c r="D11" s="14"/>
      <c r="E11" s="134" t="str">
        <f>IFERROR(VLOOKUP($B11,Roles!$A$2:$C$54,3,FALSE),"")</f>
        <v/>
      </c>
      <c r="F11" s="15"/>
      <c r="G11" s="120" t="str">
        <f t="shared" si="0"/>
        <v/>
      </c>
      <c r="K11" s="200"/>
      <c r="L11" s="200"/>
      <c r="M11" s="200"/>
      <c r="N11" s="200"/>
      <c r="O11" s="200"/>
      <c r="P11" s="200"/>
      <c r="Q11" s="200"/>
      <c r="R11" s="200"/>
      <c r="S11" s="200"/>
      <c r="T11" s="239"/>
      <c r="U11" s="239"/>
      <c r="V11" s="239"/>
      <c r="W11" s="239"/>
      <c r="X11" s="239"/>
      <c r="Y11" s="239"/>
      <c r="Z11" s="239"/>
      <c r="AA11" s="239"/>
    </row>
    <row r="12" spans="2:27" ht="15" customHeight="1">
      <c r="B12" s="13"/>
      <c r="C12" s="133" t="str">
        <f>IFERROR(VLOOKUP($B12,Roles!$A$2:$C$54,2,FALSE),"")</f>
        <v/>
      </c>
      <c r="D12" s="14"/>
      <c r="E12" s="134" t="str">
        <f>IFERROR(VLOOKUP($B12,Roles!$A$2:$C$54,3,FALSE),"")</f>
        <v/>
      </c>
      <c r="F12" s="15"/>
      <c r="G12" s="120" t="str">
        <f t="shared" si="0"/>
        <v/>
      </c>
      <c r="K12" s="200"/>
      <c r="L12" s="200"/>
      <c r="M12" s="200"/>
      <c r="N12" s="200"/>
      <c r="O12" s="200"/>
      <c r="P12" s="200"/>
      <c r="Q12" s="200"/>
      <c r="R12" s="200"/>
      <c r="S12" s="200"/>
      <c r="T12" s="239"/>
      <c r="U12" s="239"/>
      <c r="V12" s="239"/>
      <c r="W12" s="239"/>
      <c r="X12" s="239"/>
      <c r="Y12" s="239"/>
      <c r="Z12" s="239"/>
      <c r="AA12" s="239"/>
    </row>
    <row r="13" spans="2:27" ht="15" customHeight="1">
      <c r="B13" s="13"/>
      <c r="C13" s="133" t="str">
        <f>IFERROR(VLOOKUP($B13,Roles!$A$2:$C$54,2,FALSE),"")</f>
        <v/>
      </c>
      <c r="D13" s="14"/>
      <c r="E13" s="134" t="str">
        <f>IFERROR(VLOOKUP($B13,Roles!$A$2:$C$54,3,FALSE),"")</f>
        <v/>
      </c>
      <c r="F13" s="15"/>
      <c r="G13" s="120" t="str">
        <f t="shared" si="0"/>
        <v/>
      </c>
      <c r="K13" s="200"/>
      <c r="L13" s="200"/>
      <c r="M13" s="200"/>
      <c r="N13" s="200"/>
      <c r="O13" s="200"/>
      <c r="P13" s="200"/>
      <c r="Q13" s="200"/>
      <c r="R13" s="200"/>
      <c r="S13" s="200"/>
      <c r="T13" s="239"/>
      <c r="U13" s="239"/>
      <c r="V13" s="239"/>
      <c r="W13" s="239"/>
      <c r="X13" s="239"/>
      <c r="Y13" s="239"/>
      <c r="Z13" s="239"/>
      <c r="AA13" s="239"/>
    </row>
    <row r="14" spans="2:27" ht="15" customHeight="1">
      <c r="B14" s="13"/>
      <c r="C14" s="133" t="str">
        <f>IFERROR(VLOOKUP($B14,Roles!$A$2:$C$54,2,FALSE),"")</f>
        <v/>
      </c>
      <c r="D14" s="14"/>
      <c r="E14" s="134" t="str">
        <f>IFERROR(VLOOKUP($B14,Roles!$A$2:$C$54,3,FALSE),"")</f>
        <v/>
      </c>
      <c r="F14" s="15"/>
      <c r="G14" s="120" t="str">
        <f t="shared" si="0"/>
        <v/>
      </c>
      <c r="K14" s="200"/>
      <c r="L14" s="200"/>
      <c r="M14" s="200"/>
      <c r="N14" s="200"/>
      <c r="O14" s="200"/>
      <c r="P14" s="200"/>
      <c r="Q14" s="200"/>
      <c r="R14" s="200"/>
      <c r="S14" s="200"/>
      <c r="T14" s="239"/>
      <c r="U14" s="239"/>
      <c r="V14" s="239"/>
      <c r="W14" s="239"/>
      <c r="X14" s="239"/>
      <c r="Y14" s="239"/>
      <c r="Z14" s="239"/>
      <c r="AA14" s="239"/>
    </row>
    <row r="15" spans="2:27" ht="15" customHeight="1">
      <c r="B15" s="13"/>
      <c r="C15" s="133" t="str">
        <f>IFERROR(VLOOKUP($B15,Roles!$A$2:$C$54,2,FALSE),"")</f>
        <v/>
      </c>
      <c r="D15" s="14"/>
      <c r="E15" s="134" t="str">
        <f>IFERROR(VLOOKUP($B15,Roles!$A$2:$C$54,3,FALSE),"")</f>
        <v/>
      </c>
      <c r="F15" s="15"/>
      <c r="G15" s="120" t="str">
        <f t="shared" si="0"/>
        <v/>
      </c>
      <c r="K15" s="200"/>
      <c r="L15" s="200"/>
      <c r="M15" s="200"/>
      <c r="N15" s="200"/>
      <c r="O15" s="200"/>
      <c r="P15" s="200"/>
      <c r="Q15" s="200"/>
      <c r="R15" s="200"/>
      <c r="S15" s="200"/>
      <c r="T15" s="239"/>
      <c r="U15" s="239"/>
      <c r="V15" s="239"/>
      <c r="W15" s="239"/>
      <c r="X15" s="239"/>
      <c r="Y15" s="239"/>
      <c r="Z15" s="239"/>
      <c r="AA15" s="239"/>
    </row>
    <row r="16" spans="2:27" ht="15" customHeight="1">
      <c r="B16" s="13"/>
      <c r="C16" s="133" t="str">
        <f>IFERROR(VLOOKUP($B16,Roles!$A$2:$C$54,2,FALSE),"")</f>
        <v/>
      </c>
      <c r="D16" s="14"/>
      <c r="E16" s="134" t="str">
        <f>IFERROR(VLOOKUP($B16,Roles!$A$2:$C$54,3,FALSE),"")</f>
        <v/>
      </c>
      <c r="F16" s="15"/>
      <c r="G16" s="120" t="str">
        <f t="shared" si="0"/>
        <v/>
      </c>
      <c r="K16" s="200"/>
      <c r="L16" s="200"/>
      <c r="M16" s="200"/>
      <c r="N16" s="200"/>
      <c r="O16" s="200"/>
      <c r="P16" s="200"/>
      <c r="Q16" s="200"/>
      <c r="R16" s="200"/>
      <c r="S16" s="200"/>
      <c r="T16" s="239"/>
      <c r="U16" s="239"/>
      <c r="V16" s="239"/>
      <c r="W16" s="239"/>
      <c r="X16" s="239"/>
      <c r="Y16" s="239"/>
      <c r="Z16" s="239"/>
      <c r="AA16" s="239"/>
    </row>
    <row r="17" spans="2:27" ht="15" customHeight="1">
      <c r="B17" s="13"/>
      <c r="C17" s="133" t="str">
        <f>IFERROR(VLOOKUP($B17,Roles!$A$2:$C$54,2,FALSE),"")</f>
        <v/>
      </c>
      <c r="D17" s="14"/>
      <c r="E17" s="136" t="str">
        <f>IFERROR(VLOOKUP($B17,Roles!$A$2:$C$54,3,FALSE),"")</f>
        <v/>
      </c>
      <c r="F17" s="15"/>
      <c r="G17" s="120" t="str">
        <f t="shared" si="0"/>
        <v/>
      </c>
      <c r="K17" s="200"/>
      <c r="L17" s="200"/>
      <c r="M17" s="200"/>
      <c r="N17" s="200"/>
      <c r="O17" s="200"/>
      <c r="P17" s="200"/>
      <c r="Q17" s="200"/>
      <c r="R17" s="200"/>
      <c r="S17" s="200"/>
      <c r="T17" s="239"/>
      <c r="U17" s="239"/>
      <c r="V17" s="239"/>
      <c r="W17" s="239"/>
      <c r="X17" s="239"/>
      <c r="Y17" s="239"/>
      <c r="Z17" s="239"/>
      <c r="AA17" s="239"/>
    </row>
    <row r="18" spans="2:27" ht="15" customHeight="1">
      <c r="B18" s="13"/>
      <c r="C18" s="133" t="str">
        <f>IFERROR(VLOOKUP($B18,Roles!$A$2:$C$54,2,FALSE),"")</f>
        <v/>
      </c>
      <c r="D18" s="14"/>
      <c r="E18" s="136" t="str">
        <f>IFERROR(VLOOKUP($B18,Roles!$A$2:$C$54,3,FALSE),"")</f>
        <v/>
      </c>
      <c r="F18" s="15"/>
      <c r="G18" s="120" t="str">
        <f t="shared" si="0"/>
        <v/>
      </c>
      <c r="K18" s="200"/>
      <c r="L18" s="200"/>
      <c r="M18" s="200"/>
      <c r="N18" s="200"/>
      <c r="O18" s="200"/>
      <c r="P18" s="200"/>
      <c r="Q18" s="200"/>
      <c r="R18" s="200"/>
      <c r="S18" s="200"/>
      <c r="T18" s="239"/>
      <c r="U18" s="239"/>
      <c r="V18" s="239"/>
      <c r="W18" s="239"/>
      <c r="X18" s="239"/>
      <c r="Y18" s="239"/>
      <c r="Z18" s="239"/>
      <c r="AA18" s="239"/>
    </row>
    <row r="19" spans="2:27" ht="15" customHeight="1">
      <c r="B19" s="13"/>
      <c r="C19" s="133" t="str">
        <f>IFERROR(VLOOKUP($B19,Roles!$A$2:$C$54,2,FALSE),"")</f>
        <v/>
      </c>
      <c r="D19" s="14"/>
      <c r="E19" s="136" t="str">
        <f>IFERROR(VLOOKUP($B19,Roles!$A$2:$C$54,3,FALSE),"")</f>
        <v/>
      </c>
      <c r="F19" s="15"/>
      <c r="G19" s="120" t="str">
        <f t="shared" si="0"/>
        <v/>
      </c>
      <c r="K19" s="200"/>
      <c r="L19" s="200"/>
      <c r="M19" s="200"/>
      <c r="N19" s="200"/>
      <c r="O19" s="200"/>
      <c r="P19" s="200"/>
      <c r="Q19" s="200"/>
      <c r="R19" s="200"/>
      <c r="S19" s="200"/>
      <c r="T19" s="239"/>
      <c r="U19" s="239"/>
      <c r="V19" s="239"/>
      <c r="W19" s="239"/>
      <c r="X19" s="239"/>
      <c r="Y19" s="239"/>
      <c r="Z19" s="239"/>
      <c r="AA19" s="239"/>
    </row>
    <row r="20" spans="2:27" ht="15" customHeight="1">
      <c r="B20" s="13"/>
      <c r="C20" s="133" t="str">
        <f>IFERROR(VLOOKUP($B20,Roles!$A$2:$C$54,2,FALSE),"")</f>
        <v/>
      </c>
      <c r="D20" s="14"/>
      <c r="E20" s="136" t="str">
        <f>IFERROR(VLOOKUP($B20,Roles!$A$2:$C$54,3,FALSE),"")</f>
        <v/>
      </c>
      <c r="F20" s="15"/>
      <c r="G20" s="120" t="str">
        <f t="shared" si="0"/>
        <v/>
      </c>
      <c r="K20" s="200"/>
      <c r="L20" s="200"/>
      <c r="M20" s="200"/>
      <c r="N20" s="200"/>
      <c r="O20" s="200"/>
      <c r="P20" s="200"/>
      <c r="Q20" s="200"/>
      <c r="R20" s="200"/>
      <c r="S20" s="200"/>
      <c r="T20" s="239"/>
      <c r="U20" s="239"/>
      <c r="V20" s="239"/>
      <c r="W20" s="239"/>
      <c r="X20" s="239"/>
      <c r="Y20" s="239"/>
      <c r="Z20" s="239"/>
      <c r="AA20" s="239"/>
    </row>
    <row r="21" spans="2:27" ht="15" customHeight="1">
      <c r="B21" s="13"/>
      <c r="C21" s="133" t="str">
        <f>IFERROR(VLOOKUP($B21,Roles!$A$2:$C$54,2,FALSE),"")</f>
        <v/>
      </c>
      <c r="D21" s="14"/>
      <c r="E21" s="136" t="str">
        <f>IFERROR(VLOOKUP($B21,Roles!$A$2:$C$54,3,FALSE),"")</f>
        <v/>
      </c>
      <c r="F21" s="15"/>
      <c r="G21" s="120" t="str">
        <f t="shared" si="0"/>
        <v/>
      </c>
      <c r="K21" s="200"/>
      <c r="L21" s="200"/>
      <c r="M21" s="200"/>
      <c r="N21" s="200"/>
      <c r="O21" s="200"/>
      <c r="P21" s="200"/>
      <c r="Q21" s="200"/>
      <c r="R21" s="200"/>
      <c r="S21" s="200"/>
      <c r="T21" s="239"/>
      <c r="U21" s="239"/>
      <c r="V21" s="239"/>
      <c r="W21" s="239"/>
      <c r="X21" s="239"/>
      <c r="Y21" s="239"/>
      <c r="Z21" s="239"/>
      <c r="AA21" s="239"/>
    </row>
    <row r="22" spans="2:27" ht="15" customHeight="1">
      <c r="B22" s="13"/>
      <c r="C22" s="133" t="str">
        <f>IFERROR(VLOOKUP($B22,Roles!$A$2:$C$54,2,FALSE),"")</f>
        <v/>
      </c>
      <c r="D22" s="14"/>
      <c r="E22" s="136" t="str">
        <f>IFERROR(VLOOKUP($B22,Roles!$A$2:$C$54,3,FALSE),"")</f>
        <v/>
      </c>
      <c r="F22" s="15"/>
      <c r="G22" s="120" t="str">
        <f t="shared" si="0"/>
        <v/>
      </c>
      <c r="K22" s="200"/>
      <c r="L22" s="200"/>
      <c r="M22" s="200"/>
      <c r="N22" s="200"/>
      <c r="O22" s="200"/>
      <c r="P22" s="200"/>
      <c r="Q22" s="200"/>
      <c r="R22" s="200"/>
      <c r="S22" s="200"/>
      <c r="T22" s="239"/>
      <c r="U22" s="239"/>
      <c r="V22" s="239"/>
      <c r="W22" s="239"/>
      <c r="X22" s="239"/>
      <c r="Y22" s="239"/>
      <c r="Z22" s="239"/>
      <c r="AA22" s="239"/>
    </row>
    <row r="23" spans="2:27" ht="15" customHeight="1">
      <c r="B23" s="13"/>
      <c r="C23" s="133" t="str">
        <f>IFERROR(VLOOKUP($B23,Roles!$A$2:$C$54,2,FALSE),"")</f>
        <v/>
      </c>
      <c r="D23" s="14"/>
      <c r="E23" s="136" t="str">
        <f>IFERROR(VLOOKUP($B23,Roles!$A$2:$C$54,3,FALSE),"")</f>
        <v/>
      </c>
      <c r="F23" s="15"/>
      <c r="G23" s="120" t="str">
        <f t="shared" si="0"/>
        <v/>
      </c>
      <c r="K23" s="200"/>
      <c r="L23" s="200"/>
      <c r="M23" s="200"/>
      <c r="N23" s="200"/>
      <c r="O23" s="200"/>
      <c r="P23" s="200"/>
      <c r="Q23" s="200"/>
      <c r="R23" s="200"/>
      <c r="S23" s="200"/>
      <c r="T23" s="239"/>
      <c r="U23" s="239"/>
      <c r="V23" s="239"/>
      <c r="W23" s="239"/>
      <c r="X23" s="239"/>
      <c r="Y23" s="239"/>
      <c r="Z23" s="239"/>
      <c r="AA23" s="239"/>
    </row>
    <row r="24" spans="2:27" ht="15" customHeight="1">
      <c r="B24" s="13"/>
      <c r="C24" s="133" t="str">
        <f>IFERROR(VLOOKUP($B24,Roles!$A$2:$C$54,2,FALSE),"")</f>
        <v/>
      </c>
      <c r="D24" s="14"/>
      <c r="E24" s="136" t="str">
        <f>IFERROR(VLOOKUP($B24,Roles!$A$2:$C$54,3,FALSE),"")</f>
        <v/>
      </c>
      <c r="F24" s="15"/>
      <c r="G24" s="120" t="str">
        <f t="shared" si="0"/>
        <v/>
      </c>
      <c r="K24" s="200"/>
      <c r="L24" s="200"/>
      <c r="M24" s="200"/>
      <c r="N24" s="200"/>
      <c r="O24" s="200"/>
      <c r="P24" s="200"/>
      <c r="Q24" s="200"/>
      <c r="R24" s="200"/>
      <c r="S24" s="200"/>
      <c r="T24" s="239"/>
      <c r="U24" s="239"/>
      <c r="V24" s="239"/>
      <c r="W24" s="239"/>
      <c r="X24" s="239"/>
      <c r="Y24" s="239"/>
      <c r="Z24" s="239"/>
      <c r="AA24" s="239"/>
    </row>
    <row r="25" spans="2:27" ht="15" customHeight="1">
      <c r="B25" s="13"/>
      <c r="C25" s="133" t="str">
        <f>IFERROR(VLOOKUP($B25,Roles!$A$2:$C$54,2,FALSE),"")</f>
        <v/>
      </c>
      <c r="D25" s="14"/>
      <c r="E25" s="136" t="str">
        <f>IFERROR(VLOOKUP($B25,Roles!$A$2:$C$54,3,FALSE),"")</f>
        <v/>
      </c>
      <c r="F25" s="15"/>
      <c r="G25" s="120" t="str">
        <f t="shared" si="0"/>
        <v/>
      </c>
      <c r="K25" s="200"/>
      <c r="L25" s="200"/>
      <c r="M25" s="200"/>
      <c r="N25" s="200"/>
      <c r="O25" s="200"/>
      <c r="P25" s="200"/>
      <c r="Q25" s="200"/>
      <c r="R25" s="200"/>
      <c r="S25" s="200"/>
      <c r="T25" s="239"/>
      <c r="U25" s="239"/>
      <c r="V25" s="239"/>
      <c r="W25" s="239"/>
      <c r="X25" s="239"/>
      <c r="Y25" s="239"/>
      <c r="Z25" s="239"/>
      <c r="AA25" s="239"/>
    </row>
    <row r="26" spans="2:27" ht="15" customHeight="1">
      <c r="B26" s="13"/>
      <c r="C26" s="133" t="str">
        <f>IFERROR(VLOOKUP($B26,Roles!$A$2:$C$54,2,FALSE),"")</f>
        <v/>
      </c>
      <c r="D26" s="14"/>
      <c r="E26" s="136" t="str">
        <f>IFERROR(VLOOKUP($B26,Roles!$A$2:$C$54,3,FALSE),"")</f>
        <v/>
      </c>
      <c r="F26" s="15"/>
      <c r="G26" s="120" t="str">
        <f t="shared" si="0"/>
        <v/>
      </c>
      <c r="K26" s="200"/>
      <c r="L26" s="200"/>
      <c r="M26" s="200"/>
      <c r="N26" s="200"/>
      <c r="O26" s="200"/>
      <c r="P26" s="200"/>
      <c r="Q26" s="200"/>
      <c r="R26" s="200"/>
      <c r="S26" s="200"/>
      <c r="T26" s="239"/>
      <c r="U26" s="239"/>
      <c r="V26" s="239"/>
      <c r="W26" s="239"/>
      <c r="X26" s="239"/>
      <c r="Y26" s="239"/>
      <c r="Z26" s="239"/>
      <c r="AA26" s="239"/>
    </row>
    <row r="27" spans="2:27" ht="15" customHeight="1">
      <c r="B27" s="13"/>
      <c r="C27" s="133" t="str">
        <f>IFERROR(VLOOKUP($B27,Roles!$A$2:$C$54,2,FALSE),"")</f>
        <v/>
      </c>
      <c r="D27" s="14"/>
      <c r="E27" s="136" t="str">
        <f>IFERROR(VLOOKUP($B27,Roles!$A$2:$C$54,3,FALSE),"")</f>
        <v/>
      </c>
      <c r="F27" s="15"/>
      <c r="G27" s="120" t="str">
        <f t="shared" si="0"/>
        <v/>
      </c>
      <c r="K27" s="200"/>
      <c r="L27" s="200"/>
      <c r="M27" s="200"/>
      <c r="N27" s="200"/>
      <c r="O27" s="200"/>
      <c r="P27" s="200"/>
      <c r="Q27" s="200"/>
      <c r="R27" s="200"/>
      <c r="S27" s="200"/>
      <c r="T27" s="239"/>
      <c r="U27" s="239"/>
      <c r="V27" s="239"/>
      <c r="W27" s="239"/>
      <c r="X27" s="239"/>
      <c r="Y27" s="239"/>
      <c r="Z27" s="239"/>
      <c r="AA27" s="239"/>
    </row>
    <row r="28" spans="2:27" ht="15" customHeight="1">
      <c r="B28" s="13"/>
      <c r="C28" s="133" t="str">
        <f>IFERROR(VLOOKUP($B28,Roles!$A$2:$C$54,2,FALSE),"")</f>
        <v/>
      </c>
      <c r="D28" s="14"/>
      <c r="E28" s="136" t="str">
        <f>IFERROR(VLOOKUP($B28,Roles!$A$2:$C$54,3,FALSE),"")</f>
        <v/>
      </c>
      <c r="F28" s="15"/>
      <c r="G28" s="120" t="str">
        <f t="shared" si="0"/>
        <v/>
      </c>
      <c r="K28" s="200"/>
      <c r="L28" s="200"/>
      <c r="M28" s="200"/>
      <c r="N28" s="200"/>
      <c r="O28" s="200"/>
      <c r="P28" s="200"/>
      <c r="Q28" s="200"/>
      <c r="R28" s="200"/>
      <c r="S28" s="200"/>
      <c r="T28" s="239"/>
      <c r="U28" s="239"/>
      <c r="V28" s="239"/>
      <c r="W28" s="239"/>
      <c r="X28" s="239"/>
      <c r="Y28" s="239"/>
      <c r="Z28" s="239"/>
      <c r="AA28" s="239"/>
    </row>
    <row r="29" spans="2:27" ht="15" customHeight="1">
      <c r="B29" s="13"/>
      <c r="C29" s="133" t="str">
        <f>IFERROR(VLOOKUP($B29,Roles!$A$2:$C$54,2,FALSE),"")</f>
        <v/>
      </c>
      <c r="D29" s="14"/>
      <c r="E29" s="136" t="str">
        <f>IFERROR(VLOOKUP($B29,Roles!$A$2:$C$54,3,FALSE),"")</f>
        <v/>
      </c>
      <c r="F29" s="15"/>
      <c r="G29" s="120" t="str">
        <f t="shared" si="0"/>
        <v/>
      </c>
      <c r="K29" s="200"/>
      <c r="L29" s="200"/>
      <c r="M29" s="200"/>
      <c r="N29" s="200"/>
      <c r="O29" s="200"/>
      <c r="P29" s="200"/>
      <c r="Q29" s="200"/>
      <c r="R29" s="200"/>
      <c r="S29" s="200"/>
      <c r="T29" s="239"/>
      <c r="U29" s="239"/>
      <c r="V29" s="239"/>
      <c r="W29" s="239"/>
      <c r="X29" s="239"/>
      <c r="Y29" s="239"/>
      <c r="Z29" s="239"/>
      <c r="AA29" s="239"/>
    </row>
    <row r="30" spans="2:27" ht="15" customHeight="1">
      <c r="B30" s="13"/>
      <c r="C30" s="133" t="str">
        <f>IFERROR(VLOOKUP($B30,Roles!$A$2:$C$54,2,FALSE),"")</f>
        <v/>
      </c>
      <c r="D30" s="14"/>
      <c r="E30" s="136" t="str">
        <f>IFERROR(VLOOKUP($B30,Roles!$A$2:$C$54,3,FALSE),"")</f>
        <v/>
      </c>
      <c r="F30" s="15"/>
      <c r="G30" s="120" t="str">
        <f t="shared" si="0"/>
        <v/>
      </c>
      <c r="K30" s="200"/>
      <c r="L30" s="200"/>
      <c r="M30" s="200"/>
      <c r="N30" s="200"/>
      <c r="O30" s="200"/>
      <c r="P30" s="200"/>
      <c r="Q30" s="200"/>
      <c r="R30" s="200"/>
      <c r="S30" s="200"/>
      <c r="T30" s="239"/>
      <c r="U30" s="239"/>
      <c r="V30" s="239"/>
      <c r="W30" s="239"/>
      <c r="X30" s="239"/>
      <c r="Y30" s="239"/>
      <c r="Z30" s="239"/>
      <c r="AA30" s="239"/>
    </row>
    <row r="31" spans="2:27" ht="15" customHeight="1">
      <c r="B31" s="13"/>
      <c r="C31" s="133" t="str">
        <f>IFERROR(VLOOKUP($B31,Roles!$A$2:$C$54,2,FALSE),"")</f>
        <v/>
      </c>
      <c r="D31" s="14"/>
      <c r="E31" s="136" t="str">
        <f>IFERROR(VLOOKUP($B31,Roles!$A$2:$C$54,3,FALSE),"")</f>
        <v/>
      </c>
      <c r="F31" s="15"/>
      <c r="G31" s="120" t="str">
        <f t="shared" si="0"/>
        <v/>
      </c>
      <c r="K31" s="200"/>
      <c r="L31" s="200"/>
      <c r="M31" s="200"/>
      <c r="N31" s="200"/>
      <c r="O31" s="200"/>
      <c r="P31" s="200"/>
      <c r="Q31" s="200"/>
      <c r="R31" s="200"/>
      <c r="S31" s="200"/>
      <c r="T31" s="239"/>
      <c r="U31" s="239"/>
      <c r="V31" s="239"/>
      <c r="W31" s="239"/>
      <c r="X31" s="239"/>
      <c r="Y31" s="239"/>
      <c r="Z31" s="239"/>
      <c r="AA31" s="239"/>
    </row>
    <row r="32" spans="2:27" ht="15" customHeight="1" thickBot="1">
      <c r="B32" s="16"/>
      <c r="C32" s="137" t="str">
        <f>IFERROR(VLOOKUP($B32,Roles!$A$2:$C$54,2,FALSE),"")</f>
        <v/>
      </c>
      <c r="D32" s="17"/>
      <c r="E32" s="138" t="str">
        <f>IFERROR(VLOOKUP($B32,Roles!$A$2:$C$54,3,FALSE),"")</f>
        <v/>
      </c>
      <c r="F32" s="18"/>
      <c r="G32" s="139" t="str">
        <f t="shared" si="0"/>
        <v/>
      </c>
      <c r="K32" s="200"/>
      <c r="L32" s="200"/>
      <c r="M32" s="200"/>
      <c r="N32" s="200"/>
      <c r="O32" s="200"/>
      <c r="P32" s="200"/>
      <c r="Q32" s="200"/>
      <c r="R32" s="200"/>
      <c r="S32" s="200"/>
      <c r="T32" s="239"/>
      <c r="U32" s="239"/>
      <c r="V32" s="239"/>
      <c r="W32" s="239"/>
      <c r="X32" s="239"/>
      <c r="Y32" s="239"/>
      <c r="Z32" s="239"/>
      <c r="AA32" s="239"/>
    </row>
    <row r="33" spans="1:27" ht="21" customHeight="1" thickTop="1">
      <c r="B33" s="140" t="s">
        <v>12</v>
      </c>
      <c r="C33" s="141"/>
      <c r="D33" s="141"/>
      <c r="E33" s="141"/>
      <c r="F33" s="142"/>
      <c r="G33" s="143">
        <f>SUM(G10:G32)</f>
        <v>0</v>
      </c>
      <c r="K33" s="200"/>
      <c r="L33" s="200"/>
      <c r="M33" s="200"/>
      <c r="N33" s="200"/>
      <c r="O33" s="200"/>
      <c r="P33" s="200"/>
      <c r="Q33" s="200"/>
      <c r="R33" s="200"/>
      <c r="S33" s="200"/>
      <c r="T33" s="239"/>
      <c r="U33" s="239"/>
      <c r="V33" s="239"/>
      <c r="W33" s="239"/>
      <c r="X33" s="239"/>
      <c r="Y33" s="239"/>
      <c r="Z33" s="239"/>
      <c r="AA33" s="239"/>
    </row>
    <row r="34" spans="1:27" ht="21" customHeight="1" thickBot="1">
      <c r="B34" s="144" t="s">
        <v>13</v>
      </c>
      <c r="C34" s="145"/>
      <c r="D34" s="145"/>
      <c r="E34" s="145"/>
      <c r="F34" s="146"/>
      <c r="G34" s="147">
        <f>G33*0.225</f>
        <v>0</v>
      </c>
      <c r="K34" s="200"/>
      <c r="L34" s="200"/>
      <c r="M34" s="200"/>
      <c r="N34" s="200"/>
      <c r="O34" s="200"/>
      <c r="P34" s="200"/>
      <c r="Q34" s="200"/>
      <c r="R34" s="200"/>
      <c r="S34" s="200"/>
      <c r="T34" s="239"/>
      <c r="U34" s="239"/>
      <c r="V34" s="239"/>
      <c r="W34" s="239"/>
      <c r="X34" s="239"/>
      <c r="Y34" s="239"/>
      <c r="Z34" s="239"/>
      <c r="AA34" s="239"/>
    </row>
    <row r="35" spans="1:27" ht="21" customHeight="1" thickBot="1">
      <c r="B35" s="148" t="s">
        <v>14</v>
      </c>
      <c r="C35" s="149"/>
      <c r="D35" s="149"/>
      <c r="E35" s="102" t="s">
        <v>15</v>
      </c>
      <c r="F35" s="150">
        <f>SUM(F10:F32)</f>
        <v>0</v>
      </c>
      <c r="G35" s="151">
        <f>SUM(G33,G34)</f>
        <v>0</v>
      </c>
      <c r="K35" s="200"/>
      <c r="L35" s="200"/>
      <c r="M35" s="200"/>
      <c r="N35" s="200"/>
      <c r="O35" s="200"/>
      <c r="P35" s="200"/>
      <c r="Q35" s="200"/>
      <c r="R35" s="200"/>
      <c r="S35" s="200"/>
      <c r="T35" s="239"/>
      <c r="U35" s="239"/>
      <c r="V35" s="239"/>
      <c r="W35" s="239"/>
      <c r="X35" s="239"/>
      <c r="Y35" s="239"/>
      <c r="Z35" s="239"/>
      <c r="AA35" s="239"/>
    </row>
    <row r="36" spans="1:27" ht="19.5" customHeight="1">
      <c r="K36" s="200"/>
      <c r="L36" s="200"/>
      <c r="M36" s="200"/>
      <c r="N36" s="200"/>
      <c r="O36" s="200"/>
      <c r="P36" s="200"/>
      <c r="Q36" s="200"/>
      <c r="R36" s="200"/>
      <c r="S36" s="200"/>
      <c r="T36" s="239"/>
      <c r="U36" s="239"/>
      <c r="V36" s="239"/>
      <c r="W36" s="239"/>
      <c r="X36" s="239"/>
      <c r="Y36" s="239"/>
      <c r="Z36" s="239"/>
      <c r="AA36" s="239"/>
    </row>
    <row r="37" spans="1:27" ht="57" customHeight="1" thickBot="1">
      <c r="B37" s="105" t="s">
        <v>16</v>
      </c>
      <c r="C37" s="105" t="s">
        <v>38</v>
      </c>
      <c r="D37" s="80" t="s">
        <v>8</v>
      </c>
      <c r="E37" s="191" t="s">
        <v>18</v>
      </c>
      <c r="F37" s="240"/>
      <c r="G37" s="106" t="s">
        <v>11</v>
      </c>
      <c r="K37" s="200"/>
      <c r="L37" s="200"/>
      <c r="M37" s="200"/>
      <c r="N37" s="200"/>
      <c r="O37" s="200"/>
      <c r="P37" s="200"/>
      <c r="Q37" s="200"/>
      <c r="R37" s="200"/>
      <c r="S37" s="200"/>
      <c r="T37" s="239"/>
      <c r="U37" s="239"/>
      <c r="V37" s="239"/>
      <c r="W37" s="239"/>
      <c r="X37" s="239"/>
      <c r="Y37" s="239"/>
      <c r="Z37" s="239"/>
      <c r="AA37" s="239"/>
    </row>
    <row r="38" spans="1:27" ht="15" customHeight="1">
      <c r="B38" s="107" t="s">
        <v>19</v>
      </c>
      <c r="C38" s="19"/>
      <c r="D38" s="10"/>
      <c r="E38" s="203">
        <v>760</v>
      </c>
      <c r="F38" s="256"/>
      <c r="G38" s="152">
        <f>IFERROR(C38*E38,"")</f>
        <v>0</v>
      </c>
      <c r="K38" s="200"/>
      <c r="L38" s="200"/>
      <c r="M38" s="200"/>
      <c r="N38" s="200"/>
      <c r="O38" s="200"/>
      <c r="P38" s="200"/>
      <c r="Q38" s="200"/>
      <c r="R38" s="200"/>
      <c r="S38" s="200"/>
      <c r="T38" s="239"/>
      <c r="U38" s="239"/>
      <c r="V38" s="239"/>
      <c r="W38" s="239"/>
      <c r="X38" s="239"/>
      <c r="Y38" s="239"/>
      <c r="Z38" s="239"/>
      <c r="AA38" s="239"/>
    </row>
    <row r="39" spans="1:27" ht="15" customHeight="1">
      <c r="B39" s="109" t="s">
        <v>20</v>
      </c>
      <c r="C39" s="20"/>
      <c r="D39" s="13"/>
      <c r="E39" s="205">
        <v>12309.69</v>
      </c>
      <c r="F39" s="257"/>
      <c r="G39" s="153">
        <f>IFERROR(C39*E39,"")</f>
        <v>0</v>
      </c>
      <c r="K39" s="200"/>
      <c r="L39" s="200"/>
      <c r="M39" s="200"/>
      <c r="N39" s="200"/>
      <c r="O39" s="200"/>
      <c r="P39" s="200"/>
      <c r="Q39" s="200"/>
      <c r="R39" s="200"/>
      <c r="S39" s="200"/>
      <c r="T39" s="239"/>
      <c r="U39" s="239"/>
      <c r="V39" s="239"/>
      <c r="W39" s="239"/>
      <c r="X39" s="239"/>
      <c r="Y39" s="239"/>
      <c r="Z39" s="239"/>
      <c r="AA39" s="239"/>
    </row>
    <row r="40" spans="1:27" ht="19.5" customHeight="1">
      <c r="K40" s="200"/>
      <c r="L40" s="200"/>
      <c r="M40" s="200"/>
      <c r="N40" s="200"/>
      <c r="O40" s="200"/>
      <c r="P40" s="200"/>
      <c r="Q40" s="200"/>
      <c r="R40" s="200"/>
      <c r="S40" s="200"/>
      <c r="T40" s="239"/>
      <c r="U40" s="239"/>
      <c r="V40" s="239"/>
      <c r="W40" s="239"/>
      <c r="X40" s="239"/>
      <c r="Y40" s="239"/>
      <c r="Z40" s="239"/>
      <c r="AA40" s="239"/>
    </row>
    <row r="41" spans="1:27" ht="126.75" thickBot="1">
      <c r="B41" s="105" t="s">
        <v>21</v>
      </c>
      <c r="C41" s="105" t="s">
        <v>39</v>
      </c>
      <c r="D41" s="80" t="s">
        <v>8</v>
      </c>
      <c r="E41" s="191" t="s">
        <v>18</v>
      </c>
      <c r="F41" s="240"/>
      <c r="G41" s="106" t="s">
        <v>11</v>
      </c>
      <c r="K41" s="200"/>
      <c r="L41" s="200"/>
      <c r="M41" s="200"/>
      <c r="N41" s="200"/>
      <c r="O41" s="200"/>
      <c r="P41" s="200"/>
      <c r="Q41" s="200"/>
      <c r="R41" s="200"/>
      <c r="S41" s="200"/>
      <c r="T41" s="239"/>
      <c r="U41" s="239"/>
      <c r="V41" s="239"/>
      <c r="W41" s="239"/>
      <c r="X41" s="239"/>
      <c r="Y41" s="239"/>
      <c r="Z41" s="239"/>
      <c r="AA41" s="239"/>
    </row>
    <row r="42" spans="1:27" ht="15" customHeight="1">
      <c r="B42" s="107" t="s">
        <v>23</v>
      </c>
      <c r="C42" s="21"/>
      <c r="D42" s="11"/>
      <c r="E42" s="190">
        <v>414968.06</v>
      </c>
      <c r="F42" s="258"/>
      <c r="G42" s="154">
        <f>E42*C42</f>
        <v>0</v>
      </c>
      <c r="K42" s="200"/>
      <c r="L42" s="200"/>
      <c r="M42" s="200"/>
      <c r="N42" s="200"/>
      <c r="O42" s="200"/>
      <c r="P42" s="200"/>
      <c r="Q42" s="200"/>
      <c r="R42" s="200"/>
      <c r="S42" s="200"/>
    </row>
    <row r="43" spans="1:27" ht="15" customHeight="1">
      <c r="A43" s="155" t="s">
        <v>40</v>
      </c>
      <c r="B43" s="113" t="s">
        <v>24</v>
      </c>
      <c r="C43" s="22"/>
      <c r="D43" s="14"/>
      <c r="E43" s="212">
        <v>259672</v>
      </c>
      <c r="F43" s="259"/>
      <c r="G43" s="154">
        <f>E43*C43</f>
        <v>0</v>
      </c>
      <c r="K43" s="200"/>
      <c r="L43" s="200"/>
      <c r="M43" s="200"/>
      <c r="N43" s="200"/>
      <c r="O43" s="200"/>
      <c r="P43" s="200"/>
      <c r="Q43" s="200"/>
      <c r="R43" s="200"/>
      <c r="S43" s="200"/>
    </row>
    <row r="44" spans="1:27" ht="15" customHeight="1" thickBot="1">
      <c r="B44" s="109" t="s">
        <v>25</v>
      </c>
      <c r="C44" s="23"/>
      <c r="D44" s="14"/>
      <c r="E44" s="209">
        <v>414968.06</v>
      </c>
      <c r="F44" s="260"/>
      <c r="G44" s="156">
        <f>E44*C44</f>
        <v>0</v>
      </c>
      <c r="H44" s="112">
        <f>SUM(E42:E44)</f>
        <v>1089608.1200000001</v>
      </c>
      <c r="I44" s="112">
        <f>SUM(F42:F44)</f>
        <v>0</v>
      </c>
      <c r="K44" s="200"/>
      <c r="L44" s="200"/>
      <c r="M44" s="200"/>
      <c r="N44" s="200"/>
      <c r="O44" s="200"/>
      <c r="P44" s="200"/>
      <c r="Q44" s="200"/>
      <c r="R44" s="200"/>
      <c r="S44" s="200"/>
    </row>
    <row r="45" spans="1:27" ht="21" customHeight="1" thickBot="1">
      <c r="B45" s="115" t="s">
        <v>26</v>
      </c>
      <c r="C45" s="116"/>
      <c r="D45" s="116"/>
      <c r="E45" s="117"/>
      <c r="F45" s="118"/>
      <c r="G45" s="119">
        <f>SUM(G38:G39)+SUM(G42:G44)</f>
        <v>0</v>
      </c>
      <c r="H45" s="112">
        <f>SUM(B42:B44)</f>
        <v>0</v>
      </c>
      <c r="I45" s="112">
        <f>SUM(C42:C44)</f>
        <v>0</v>
      </c>
      <c r="K45" s="200"/>
      <c r="L45" s="200"/>
      <c r="M45" s="200"/>
      <c r="N45" s="200"/>
      <c r="O45" s="200"/>
      <c r="P45" s="200"/>
      <c r="Q45" s="200"/>
      <c r="R45" s="200"/>
      <c r="S45" s="200"/>
    </row>
    <row r="46" spans="1:27" ht="19.5" customHeight="1">
      <c r="K46" s="200"/>
      <c r="L46" s="200"/>
      <c r="M46" s="200"/>
      <c r="N46" s="200"/>
      <c r="O46" s="200"/>
      <c r="P46" s="200"/>
      <c r="Q46" s="200"/>
      <c r="R46" s="200"/>
      <c r="S46" s="200"/>
    </row>
    <row r="47" spans="1:27" ht="32.25" customHeight="1" thickBot="1">
      <c r="B47" s="105" t="s">
        <v>27</v>
      </c>
      <c r="C47" s="206" t="s">
        <v>18</v>
      </c>
      <c r="D47" s="241"/>
      <c r="E47" s="241"/>
      <c r="F47" s="242"/>
      <c r="G47" s="106" t="s">
        <v>11</v>
      </c>
      <c r="K47" s="200"/>
      <c r="L47" s="200"/>
      <c r="M47" s="200"/>
      <c r="N47" s="200"/>
      <c r="O47" s="200"/>
      <c r="P47" s="200"/>
      <c r="Q47" s="200"/>
      <c r="R47" s="200"/>
      <c r="S47" s="200"/>
    </row>
    <row r="48" spans="1:27" ht="15" customHeight="1">
      <c r="B48" s="107" t="s">
        <v>28</v>
      </c>
      <c r="C48" s="207" t="str">
        <f>"25% sur "&amp;F35&amp;" ETP"</f>
        <v>25% sur 0 ETP</v>
      </c>
      <c r="D48" s="243"/>
      <c r="E48" s="243"/>
      <c r="F48" s="244"/>
      <c r="G48" s="120">
        <f>SUM(G35*0.25)</f>
        <v>0</v>
      </c>
      <c r="K48" s="200"/>
      <c r="L48" s="200"/>
      <c r="M48" s="200"/>
      <c r="N48" s="200"/>
      <c r="O48" s="200"/>
      <c r="P48" s="200"/>
      <c r="Q48" s="200"/>
      <c r="R48" s="200"/>
      <c r="S48" s="200"/>
    </row>
    <row r="49" spans="2:19" ht="15" customHeight="1" thickBot="1">
      <c r="B49" s="121" t="s">
        <v>29</v>
      </c>
      <c r="C49" s="201" t="str">
        <f>"25% sur "&amp;I45&amp;" ETP"</f>
        <v>25% sur 0 ETP</v>
      </c>
      <c r="D49" s="245"/>
      <c r="E49" s="245"/>
      <c r="F49" s="246"/>
      <c r="G49" s="122">
        <f>SUM(G42:G44)*0.25</f>
        <v>0</v>
      </c>
      <c r="K49" s="200"/>
      <c r="L49" s="200"/>
      <c r="M49" s="200"/>
      <c r="N49" s="200"/>
      <c r="O49" s="200"/>
      <c r="P49" s="200"/>
      <c r="Q49" s="200"/>
      <c r="R49" s="200"/>
      <c r="S49" s="200"/>
    </row>
    <row r="50" spans="2:19" ht="21" customHeight="1" thickBot="1">
      <c r="B50" s="123" t="s">
        <v>30</v>
      </c>
      <c r="C50" s="208"/>
      <c r="D50" s="247"/>
      <c r="E50" s="124"/>
      <c r="F50" s="125"/>
      <c r="G50" s="126">
        <f>SUM(G48:G49)</f>
        <v>0</v>
      </c>
      <c r="K50" s="200"/>
      <c r="L50" s="200"/>
      <c r="M50" s="200"/>
      <c r="N50" s="200"/>
      <c r="O50" s="200"/>
      <c r="P50" s="200"/>
      <c r="Q50" s="200"/>
      <c r="R50" s="200"/>
      <c r="S50" s="200"/>
    </row>
    <row r="51" spans="2:19" ht="15" customHeight="1" thickBot="1">
      <c r="K51" s="200"/>
      <c r="L51" s="200"/>
      <c r="M51" s="200"/>
      <c r="N51" s="200"/>
      <c r="O51" s="200"/>
      <c r="P51" s="200"/>
      <c r="Q51" s="200"/>
      <c r="R51" s="200"/>
      <c r="S51" s="200"/>
    </row>
    <row r="52" spans="2:19" ht="20.100000000000001" customHeight="1" thickBot="1">
      <c r="B52" s="210" t="s">
        <v>31</v>
      </c>
      <c r="C52" s="211"/>
      <c r="D52" s="211"/>
      <c r="E52" s="211"/>
      <c r="F52" s="211"/>
      <c r="G52" s="127">
        <f>SUM(G35,G45,G50)</f>
        <v>0</v>
      </c>
      <c r="K52" s="200"/>
      <c r="L52" s="200"/>
      <c r="M52" s="200"/>
      <c r="N52" s="200"/>
      <c r="O52" s="200"/>
      <c r="P52" s="200"/>
      <c r="Q52" s="200"/>
      <c r="R52" s="200"/>
      <c r="S52" s="200"/>
    </row>
    <row r="53" spans="2:19" ht="25.5" thickBot="1">
      <c r="B53" s="128" t="s">
        <v>32</v>
      </c>
      <c r="K53" s="200"/>
      <c r="L53" s="200"/>
      <c r="M53" s="200"/>
      <c r="N53" s="200"/>
      <c r="O53" s="200"/>
      <c r="P53" s="200"/>
      <c r="Q53" s="200"/>
      <c r="R53" s="200"/>
      <c r="S53" s="200"/>
    </row>
    <row r="54" spans="2:19" ht="27" customHeight="1" thickBot="1">
      <c r="B54" s="204"/>
      <c r="C54" s="248"/>
      <c r="D54" s="248"/>
      <c r="E54" s="248"/>
      <c r="F54" s="248"/>
      <c r="G54" s="249"/>
    </row>
    <row r="55" spans="2:19" ht="15" customHeight="1">
      <c r="B55" s="250"/>
      <c r="C55" s="251"/>
      <c r="D55" s="251"/>
      <c r="E55" s="251"/>
      <c r="F55" s="251"/>
      <c r="G55" s="252"/>
    </row>
    <row r="56" spans="2:19" ht="15" customHeight="1">
      <c r="B56" s="250"/>
      <c r="C56" s="251"/>
      <c r="D56" s="251"/>
      <c r="E56" s="251"/>
      <c r="F56" s="251"/>
      <c r="G56" s="252"/>
    </row>
    <row r="57" spans="2:19" ht="15" customHeight="1">
      <c r="B57" s="250"/>
      <c r="C57" s="251"/>
      <c r="D57" s="251"/>
      <c r="E57" s="251"/>
      <c r="F57" s="251"/>
      <c r="G57" s="252"/>
    </row>
    <row r="58" spans="2:19" ht="15" customHeight="1">
      <c r="B58" s="253"/>
      <c r="C58" s="254"/>
      <c r="D58" s="254"/>
      <c r="E58" s="254"/>
      <c r="F58" s="254"/>
      <c r="G58" s="255"/>
    </row>
  </sheetData>
  <sheetProtection algorithmName="SHA-512" hashValue="uyKf8b9tH4HHiradcBJYOAMZzRwyRLMqkVCIbycq0HbjjZtiGJGfR6QBQxvTzcNO3Y0vD4hK66c/q2N4Qh6Dyg==" saltValue="9m8aqoCSXISRvA8uhW5TsQ==" spinCount="100000" sheet="1" objects="1" scenarios="1"/>
  <mergeCells count="18">
    <mergeCell ref="B54:G58"/>
    <mergeCell ref="E41:F41"/>
    <mergeCell ref="E42:F42"/>
    <mergeCell ref="E43:F43"/>
    <mergeCell ref="E44:F44"/>
    <mergeCell ref="C47:F47"/>
    <mergeCell ref="B52:F52"/>
    <mergeCell ref="T6:AA41"/>
    <mergeCell ref="F8:H8"/>
    <mergeCell ref="E37:F37"/>
    <mergeCell ref="E38:F38"/>
    <mergeCell ref="E39:F39"/>
    <mergeCell ref="D4:E6"/>
    <mergeCell ref="F4:G6"/>
    <mergeCell ref="K9:S53"/>
    <mergeCell ref="C48:F48"/>
    <mergeCell ref="C49:F49"/>
    <mergeCell ref="C50:D50"/>
  </mergeCells>
  <dataValidations count="2">
    <dataValidation type="list" allowBlank="1" showInputMessage="1" showErrorMessage="1" errorTitle="Sélection non valide" error="Veuillez sélectionner l’une des trois options de financement." sqref="F4:G6" xr:uid="{D780A277-7848-4E35-A89D-5A035E5FF41B}">
      <formula1>"Entente de financement distincte entre Santé Ontario et cette EISP,Financement à verser à cette EISP par l'organisme principal,Aucun financement demandé pour cette EISP"</formula1>
    </dataValidation>
    <dataValidation type="list" allowBlank="1" showInputMessage="1" showErrorMessage="1" sqref="C5" xr:uid="{B9EEFB09-A7C2-4036-94AD-30E374A11C46}">
      <formula1>"ESF, CPIP, CSC, OASSP"</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B6AF09E-7323-45ED-B4CD-03540DAB974B}">
          <x14:formula1>
            <xm:f>Roles!$A$2:$A$53</xm:f>
          </x14:formula1>
          <xm:sqref>B10:B32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FA71B-5960-4D03-A57C-4E4B64CEC0F4}">
  <sheetPr>
    <tabColor theme="8" tint="-0.249977111117893"/>
  </sheetPr>
  <dimension ref="A1:AA58"/>
  <sheetViews>
    <sheetView workbookViewId="0">
      <selection activeCell="K4" sqref="K4"/>
    </sheetView>
  </sheetViews>
  <sheetFormatPr defaultColWidth="9.140625" defaultRowHeight="15"/>
  <cols>
    <col min="1" max="1" width="3.5703125" style="2" customWidth="1"/>
    <col min="2" max="2" width="69.7109375" style="2" customWidth="1"/>
    <col min="3" max="3" width="25.85546875" style="2" customWidth="1"/>
    <col min="4" max="4" width="28.42578125" style="2" customWidth="1"/>
    <col min="5" max="5" width="13" style="2" customWidth="1"/>
    <col min="6" max="6" width="16.42578125" style="2" customWidth="1"/>
    <col min="7" max="7" width="17.140625" style="2" customWidth="1"/>
    <col min="8" max="10" width="1.7109375" style="2" customWidth="1"/>
    <col min="11" max="19" width="9.140625" style="2" customWidth="1"/>
    <col min="20" max="26" width="13" style="2" customWidth="1"/>
    <col min="27" max="28" width="13.85546875" style="2" customWidth="1"/>
    <col min="29" max="32" width="9.140625" style="2" customWidth="1"/>
    <col min="33" max="16384" width="9.140625" style="2"/>
  </cols>
  <sheetData>
    <row r="1" spans="2:27" ht="25.5" customHeight="1">
      <c r="B1" s="69" t="s">
        <v>1</v>
      </c>
      <c r="F1" s="72"/>
    </row>
    <row r="2" spans="2:27" ht="21.75" customHeight="1">
      <c r="B2" s="71"/>
      <c r="C2" s="72"/>
      <c r="D2" s="72"/>
      <c r="E2" s="72"/>
      <c r="F2" s="72"/>
      <c r="K2" s="8"/>
    </row>
    <row r="3" spans="2:27" ht="12" customHeight="1">
      <c r="F3" s="72"/>
    </row>
    <row r="4" spans="2:27" ht="15.75" customHeight="1">
      <c r="B4" s="8" t="s">
        <v>33</v>
      </c>
      <c r="C4" s="33"/>
      <c r="D4" s="192" t="s">
        <v>3</v>
      </c>
      <c r="E4" s="193"/>
      <c r="F4" s="194"/>
      <c r="G4" s="195"/>
    </row>
    <row r="5" spans="2:27" ht="15.75" customHeight="1">
      <c r="B5" s="8" t="s">
        <v>34</v>
      </c>
      <c r="C5" s="36"/>
      <c r="D5" s="192"/>
      <c r="E5" s="193"/>
      <c r="F5" s="196"/>
      <c r="G5" s="197"/>
    </row>
    <row r="6" spans="2:27" ht="17.100000000000001" customHeight="1">
      <c r="B6" s="8" t="s">
        <v>5</v>
      </c>
      <c r="C6" s="157" t="str">
        <f>IF('Budg de l''organisme responsable'!C6="","",'Budg de l''organisme responsable'!C6)</f>
        <v/>
      </c>
      <c r="D6" s="192"/>
      <c r="E6" s="193"/>
      <c r="F6" s="198"/>
      <c r="G6" s="199"/>
      <c r="T6" s="189"/>
      <c r="U6" s="239"/>
      <c r="V6" s="239"/>
      <c r="W6" s="239"/>
      <c r="X6" s="239"/>
      <c r="Y6" s="239"/>
      <c r="Z6" s="239"/>
      <c r="AA6" s="239"/>
    </row>
    <row r="7" spans="2:27" ht="4.5" customHeight="1">
      <c r="T7" s="239"/>
      <c r="U7" s="239"/>
      <c r="V7" s="239"/>
      <c r="W7" s="239"/>
      <c r="X7" s="239"/>
      <c r="Y7" s="239"/>
      <c r="Z7" s="239"/>
      <c r="AA7" s="239"/>
    </row>
    <row r="8" spans="2:27" ht="20.25" customHeight="1">
      <c r="B8" s="130"/>
      <c r="F8" s="202"/>
      <c r="G8" s="239"/>
      <c r="H8" s="239"/>
      <c r="T8" s="239"/>
      <c r="U8" s="239"/>
      <c r="V8" s="239"/>
      <c r="W8" s="239"/>
      <c r="X8" s="239"/>
      <c r="Y8" s="239"/>
      <c r="Z8" s="239"/>
      <c r="AA8" s="239"/>
    </row>
    <row r="9" spans="2:27" ht="69.95" customHeight="1" thickBot="1">
      <c r="B9" s="131" t="s">
        <v>35</v>
      </c>
      <c r="C9" s="132" t="s">
        <v>7</v>
      </c>
      <c r="D9" s="80" t="s">
        <v>8</v>
      </c>
      <c r="E9" s="106" t="s">
        <v>9</v>
      </c>
      <c r="F9" s="106" t="s">
        <v>36</v>
      </c>
      <c r="G9" s="106" t="s">
        <v>11</v>
      </c>
      <c r="K9" s="200" t="s">
        <v>37</v>
      </c>
      <c r="L9" s="200"/>
      <c r="M9" s="200"/>
      <c r="N9" s="200"/>
      <c r="O9" s="200"/>
      <c r="P9" s="200"/>
      <c r="Q9" s="200"/>
      <c r="R9" s="200"/>
      <c r="S9" s="200"/>
      <c r="T9" s="239"/>
      <c r="U9" s="239"/>
      <c r="V9" s="239"/>
      <c r="W9" s="239"/>
      <c r="X9" s="239"/>
      <c r="Y9" s="239"/>
      <c r="Z9" s="239"/>
      <c r="AA9" s="239"/>
    </row>
    <row r="10" spans="2:27" ht="15" customHeight="1">
      <c r="B10" s="10"/>
      <c r="C10" s="133" t="str">
        <f>IFERROR(VLOOKUP($B10,Roles!$A$2:$C$54,2,FALSE),"")</f>
        <v/>
      </c>
      <c r="D10" s="11"/>
      <c r="E10" s="134" t="str">
        <f>IFERROR(VLOOKUP($B10,Roles!$A$2:$C$54,3,FALSE),"")</f>
        <v/>
      </c>
      <c r="F10" s="12"/>
      <c r="G10" s="135" t="str">
        <f t="shared" ref="G10:G32" si="0">IFERROR(F10*E10,"")</f>
        <v/>
      </c>
      <c r="K10" s="200"/>
      <c r="L10" s="200"/>
      <c r="M10" s="200"/>
      <c r="N10" s="200"/>
      <c r="O10" s="200"/>
      <c r="P10" s="200"/>
      <c r="Q10" s="200"/>
      <c r="R10" s="200"/>
      <c r="S10" s="200"/>
      <c r="T10" s="239"/>
      <c r="U10" s="239"/>
      <c r="V10" s="239"/>
      <c r="W10" s="239"/>
      <c r="X10" s="239"/>
      <c r="Y10" s="239"/>
      <c r="Z10" s="239"/>
      <c r="AA10" s="239"/>
    </row>
    <row r="11" spans="2:27" ht="15" customHeight="1">
      <c r="B11" s="13"/>
      <c r="C11" s="133" t="str">
        <f>IFERROR(VLOOKUP($B11,Roles!$A$2:$C$54,2,FALSE),"")</f>
        <v/>
      </c>
      <c r="D11" s="14"/>
      <c r="E11" s="134" t="str">
        <f>IFERROR(VLOOKUP($B11,Roles!$A$2:$C$54,3,FALSE),"")</f>
        <v/>
      </c>
      <c r="F11" s="15"/>
      <c r="G11" s="120" t="str">
        <f t="shared" si="0"/>
        <v/>
      </c>
      <c r="K11" s="200"/>
      <c r="L11" s="200"/>
      <c r="M11" s="200"/>
      <c r="N11" s="200"/>
      <c r="O11" s="200"/>
      <c r="P11" s="200"/>
      <c r="Q11" s="200"/>
      <c r="R11" s="200"/>
      <c r="S11" s="200"/>
      <c r="T11" s="239"/>
      <c r="U11" s="239"/>
      <c r="V11" s="239"/>
      <c r="W11" s="239"/>
      <c r="X11" s="239"/>
      <c r="Y11" s="239"/>
      <c r="Z11" s="239"/>
      <c r="AA11" s="239"/>
    </row>
    <row r="12" spans="2:27" ht="15" customHeight="1">
      <c r="B12" s="13"/>
      <c r="C12" s="133" t="str">
        <f>IFERROR(VLOOKUP($B12,Roles!$A$2:$C$54,2,FALSE),"")</f>
        <v/>
      </c>
      <c r="D12" s="14"/>
      <c r="E12" s="134" t="str">
        <f>IFERROR(VLOOKUP($B12,Roles!$A$2:$C$54,3,FALSE),"")</f>
        <v/>
      </c>
      <c r="F12" s="15"/>
      <c r="G12" s="120" t="str">
        <f t="shared" si="0"/>
        <v/>
      </c>
      <c r="K12" s="200"/>
      <c r="L12" s="200"/>
      <c r="M12" s="200"/>
      <c r="N12" s="200"/>
      <c r="O12" s="200"/>
      <c r="P12" s="200"/>
      <c r="Q12" s="200"/>
      <c r="R12" s="200"/>
      <c r="S12" s="200"/>
      <c r="T12" s="239"/>
      <c r="U12" s="239"/>
      <c r="V12" s="239"/>
      <c r="W12" s="239"/>
      <c r="X12" s="239"/>
      <c r="Y12" s="239"/>
      <c r="Z12" s="239"/>
      <c r="AA12" s="239"/>
    </row>
    <row r="13" spans="2:27" ht="15" customHeight="1">
      <c r="B13" s="13"/>
      <c r="C13" s="133" t="str">
        <f>IFERROR(VLOOKUP($B13,Roles!$A$2:$C$54,2,FALSE),"")</f>
        <v/>
      </c>
      <c r="D13" s="14"/>
      <c r="E13" s="134" t="str">
        <f>IFERROR(VLOOKUP($B13,Roles!$A$2:$C$54,3,FALSE),"")</f>
        <v/>
      </c>
      <c r="F13" s="15"/>
      <c r="G13" s="120" t="str">
        <f t="shared" si="0"/>
        <v/>
      </c>
      <c r="K13" s="200"/>
      <c r="L13" s="200"/>
      <c r="M13" s="200"/>
      <c r="N13" s="200"/>
      <c r="O13" s="200"/>
      <c r="P13" s="200"/>
      <c r="Q13" s="200"/>
      <c r="R13" s="200"/>
      <c r="S13" s="200"/>
      <c r="T13" s="239"/>
      <c r="U13" s="239"/>
      <c r="V13" s="239"/>
      <c r="W13" s="239"/>
      <c r="X13" s="239"/>
      <c r="Y13" s="239"/>
      <c r="Z13" s="239"/>
      <c r="AA13" s="239"/>
    </row>
    <row r="14" spans="2:27" ht="15" customHeight="1">
      <c r="B14" s="13"/>
      <c r="C14" s="133" t="str">
        <f>IFERROR(VLOOKUP($B14,Roles!$A$2:$C$54,2,FALSE),"")</f>
        <v/>
      </c>
      <c r="D14" s="14"/>
      <c r="E14" s="134" t="str">
        <f>IFERROR(VLOOKUP($B14,Roles!$A$2:$C$54,3,FALSE),"")</f>
        <v/>
      </c>
      <c r="F14" s="15"/>
      <c r="G14" s="120" t="str">
        <f t="shared" si="0"/>
        <v/>
      </c>
      <c r="K14" s="200"/>
      <c r="L14" s="200"/>
      <c r="M14" s="200"/>
      <c r="N14" s="200"/>
      <c r="O14" s="200"/>
      <c r="P14" s="200"/>
      <c r="Q14" s="200"/>
      <c r="R14" s="200"/>
      <c r="S14" s="200"/>
      <c r="T14" s="239"/>
      <c r="U14" s="239"/>
      <c r="V14" s="239"/>
      <c r="W14" s="239"/>
      <c r="X14" s="239"/>
      <c r="Y14" s="239"/>
      <c r="Z14" s="239"/>
      <c r="AA14" s="239"/>
    </row>
    <row r="15" spans="2:27" ht="15" customHeight="1">
      <c r="B15" s="13"/>
      <c r="C15" s="133" t="str">
        <f>IFERROR(VLOOKUP($B15,Roles!$A$2:$C$54,2,FALSE),"")</f>
        <v/>
      </c>
      <c r="D15" s="14"/>
      <c r="E15" s="134" t="str">
        <f>IFERROR(VLOOKUP($B15,Roles!$A$2:$C$54,3,FALSE),"")</f>
        <v/>
      </c>
      <c r="F15" s="15"/>
      <c r="G15" s="120" t="str">
        <f t="shared" si="0"/>
        <v/>
      </c>
      <c r="K15" s="200"/>
      <c r="L15" s="200"/>
      <c r="M15" s="200"/>
      <c r="N15" s="200"/>
      <c r="O15" s="200"/>
      <c r="P15" s="200"/>
      <c r="Q15" s="200"/>
      <c r="R15" s="200"/>
      <c r="S15" s="200"/>
      <c r="T15" s="239"/>
      <c r="U15" s="239"/>
      <c r="V15" s="239"/>
      <c r="W15" s="239"/>
      <c r="X15" s="239"/>
      <c r="Y15" s="239"/>
      <c r="Z15" s="239"/>
      <c r="AA15" s="239"/>
    </row>
    <row r="16" spans="2:27" ht="15" customHeight="1">
      <c r="B16" s="13"/>
      <c r="C16" s="133" t="str">
        <f>IFERROR(VLOOKUP($B16,Roles!$A$2:$C$54,2,FALSE),"")</f>
        <v/>
      </c>
      <c r="D16" s="14"/>
      <c r="E16" s="134" t="str">
        <f>IFERROR(VLOOKUP($B16,Roles!$A$2:$C$54,3,FALSE),"")</f>
        <v/>
      </c>
      <c r="F16" s="15"/>
      <c r="G16" s="120" t="str">
        <f t="shared" si="0"/>
        <v/>
      </c>
      <c r="K16" s="200"/>
      <c r="L16" s="200"/>
      <c r="M16" s="200"/>
      <c r="N16" s="200"/>
      <c r="O16" s="200"/>
      <c r="P16" s="200"/>
      <c r="Q16" s="200"/>
      <c r="R16" s="200"/>
      <c r="S16" s="200"/>
      <c r="T16" s="239"/>
      <c r="U16" s="239"/>
      <c r="V16" s="239"/>
      <c r="W16" s="239"/>
      <c r="X16" s="239"/>
      <c r="Y16" s="239"/>
      <c r="Z16" s="239"/>
      <c r="AA16" s="239"/>
    </row>
    <row r="17" spans="2:27" ht="15" customHeight="1">
      <c r="B17" s="13"/>
      <c r="C17" s="133" t="str">
        <f>IFERROR(VLOOKUP($B17,Roles!$A$2:$C$54,2,FALSE),"")</f>
        <v/>
      </c>
      <c r="D17" s="14"/>
      <c r="E17" s="136" t="str">
        <f>IFERROR(VLOOKUP($B17,Roles!$A$2:$C$54,3,FALSE),"")</f>
        <v/>
      </c>
      <c r="F17" s="15"/>
      <c r="G17" s="120" t="str">
        <f t="shared" si="0"/>
        <v/>
      </c>
      <c r="K17" s="200"/>
      <c r="L17" s="200"/>
      <c r="M17" s="200"/>
      <c r="N17" s="200"/>
      <c r="O17" s="200"/>
      <c r="P17" s="200"/>
      <c r="Q17" s="200"/>
      <c r="R17" s="200"/>
      <c r="S17" s="200"/>
      <c r="T17" s="239"/>
      <c r="U17" s="239"/>
      <c r="V17" s="239"/>
      <c r="W17" s="239"/>
      <c r="X17" s="239"/>
      <c r="Y17" s="239"/>
      <c r="Z17" s="239"/>
      <c r="AA17" s="239"/>
    </row>
    <row r="18" spans="2:27" ht="15" customHeight="1">
      <c r="B18" s="13"/>
      <c r="C18" s="133" t="str">
        <f>IFERROR(VLOOKUP($B18,Roles!$A$2:$C$54,2,FALSE),"")</f>
        <v/>
      </c>
      <c r="D18" s="14"/>
      <c r="E18" s="136" t="str">
        <f>IFERROR(VLOOKUP($B18,Roles!$A$2:$C$54,3,FALSE),"")</f>
        <v/>
      </c>
      <c r="F18" s="15"/>
      <c r="G18" s="120" t="str">
        <f t="shared" si="0"/>
        <v/>
      </c>
      <c r="K18" s="200"/>
      <c r="L18" s="200"/>
      <c r="M18" s="200"/>
      <c r="N18" s="200"/>
      <c r="O18" s="200"/>
      <c r="P18" s="200"/>
      <c r="Q18" s="200"/>
      <c r="R18" s="200"/>
      <c r="S18" s="200"/>
      <c r="T18" s="239"/>
      <c r="U18" s="239"/>
      <c r="V18" s="239"/>
      <c r="W18" s="239"/>
      <c r="X18" s="239"/>
      <c r="Y18" s="239"/>
      <c r="Z18" s="239"/>
      <c r="AA18" s="239"/>
    </row>
    <row r="19" spans="2:27" ht="15" customHeight="1">
      <c r="B19" s="13"/>
      <c r="C19" s="133" t="str">
        <f>IFERROR(VLOOKUP($B19,Roles!$A$2:$C$54,2,FALSE),"")</f>
        <v/>
      </c>
      <c r="D19" s="14"/>
      <c r="E19" s="136" t="str">
        <f>IFERROR(VLOOKUP($B19,Roles!$A$2:$C$54,3,FALSE),"")</f>
        <v/>
      </c>
      <c r="F19" s="15"/>
      <c r="G19" s="120" t="str">
        <f t="shared" si="0"/>
        <v/>
      </c>
      <c r="K19" s="200"/>
      <c r="L19" s="200"/>
      <c r="M19" s="200"/>
      <c r="N19" s="200"/>
      <c r="O19" s="200"/>
      <c r="P19" s="200"/>
      <c r="Q19" s="200"/>
      <c r="R19" s="200"/>
      <c r="S19" s="200"/>
      <c r="T19" s="239"/>
      <c r="U19" s="239"/>
      <c r="V19" s="239"/>
      <c r="W19" s="239"/>
      <c r="X19" s="239"/>
      <c r="Y19" s="239"/>
      <c r="Z19" s="239"/>
      <c r="AA19" s="239"/>
    </row>
    <row r="20" spans="2:27" ht="15" customHeight="1">
      <c r="B20" s="13"/>
      <c r="C20" s="133" t="str">
        <f>IFERROR(VLOOKUP($B20,Roles!$A$2:$C$54,2,FALSE),"")</f>
        <v/>
      </c>
      <c r="D20" s="14"/>
      <c r="E20" s="136" t="str">
        <f>IFERROR(VLOOKUP($B20,Roles!$A$2:$C$54,3,FALSE),"")</f>
        <v/>
      </c>
      <c r="F20" s="15"/>
      <c r="G20" s="120" t="str">
        <f t="shared" si="0"/>
        <v/>
      </c>
      <c r="K20" s="200"/>
      <c r="L20" s="200"/>
      <c r="M20" s="200"/>
      <c r="N20" s="200"/>
      <c r="O20" s="200"/>
      <c r="P20" s="200"/>
      <c r="Q20" s="200"/>
      <c r="R20" s="200"/>
      <c r="S20" s="200"/>
      <c r="T20" s="239"/>
      <c r="U20" s="239"/>
      <c r="V20" s="239"/>
      <c r="W20" s="239"/>
      <c r="X20" s="239"/>
      <c r="Y20" s="239"/>
      <c r="Z20" s="239"/>
      <c r="AA20" s="239"/>
    </row>
    <row r="21" spans="2:27" ht="15" customHeight="1">
      <c r="B21" s="13"/>
      <c r="C21" s="133" t="str">
        <f>IFERROR(VLOOKUP($B21,Roles!$A$2:$C$54,2,FALSE),"")</f>
        <v/>
      </c>
      <c r="D21" s="14"/>
      <c r="E21" s="136" t="str">
        <f>IFERROR(VLOOKUP($B21,Roles!$A$2:$C$54,3,FALSE),"")</f>
        <v/>
      </c>
      <c r="F21" s="15"/>
      <c r="G21" s="120" t="str">
        <f t="shared" si="0"/>
        <v/>
      </c>
      <c r="K21" s="200"/>
      <c r="L21" s="200"/>
      <c r="M21" s="200"/>
      <c r="N21" s="200"/>
      <c r="O21" s="200"/>
      <c r="P21" s="200"/>
      <c r="Q21" s="200"/>
      <c r="R21" s="200"/>
      <c r="S21" s="200"/>
      <c r="T21" s="239"/>
      <c r="U21" s="239"/>
      <c r="V21" s="239"/>
      <c r="W21" s="239"/>
      <c r="X21" s="239"/>
      <c r="Y21" s="239"/>
      <c r="Z21" s="239"/>
      <c r="AA21" s="239"/>
    </row>
    <row r="22" spans="2:27" ht="15" customHeight="1">
      <c r="B22" s="13"/>
      <c r="C22" s="133" t="str">
        <f>IFERROR(VLOOKUP($B22,Roles!$A$2:$C$54,2,FALSE),"")</f>
        <v/>
      </c>
      <c r="D22" s="14"/>
      <c r="E22" s="136" t="str">
        <f>IFERROR(VLOOKUP($B22,Roles!$A$2:$C$54,3,FALSE),"")</f>
        <v/>
      </c>
      <c r="F22" s="15"/>
      <c r="G22" s="120" t="str">
        <f t="shared" si="0"/>
        <v/>
      </c>
      <c r="K22" s="200"/>
      <c r="L22" s="200"/>
      <c r="M22" s="200"/>
      <c r="N22" s="200"/>
      <c r="O22" s="200"/>
      <c r="P22" s="200"/>
      <c r="Q22" s="200"/>
      <c r="R22" s="200"/>
      <c r="S22" s="200"/>
      <c r="T22" s="239"/>
      <c r="U22" s="239"/>
      <c r="V22" s="239"/>
      <c r="W22" s="239"/>
      <c r="X22" s="239"/>
      <c r="Y22" s="239"/>
      <c r="Z22" s="239"/>
      <c r="AA22" s="239"/>
    </row>
    <row r="23" spans="2:27" ht="15" customHeight="1">
      <c r="B23" s="13"/>
      <c r="C23" s="133" t="str">
        <f>IFERROR(VLOOKUP($B23,Roles!$A$2:$C$54,2,FALSE),"")</f>
        <v/>
      </c>
      <c r="D23" s="14"/>
      <c r="E23" s="136" t="str">
        <f>IFERROR(VLOOKUP($B23,Roles!$A$2:$C$54,3,FALSE),"")</f>
        <v/>
      </c>
      <c r="F23" s="15"/>
      <c r="G23" s="120" t="str">
        <f t="shared" si="0"/>
        <v/>
      </c>
      <c r="K23" s="200"/>
      <c r="L23" s="200"/>
      <c r="M23" s="200"/>
      <c r="N23" s="200"/>
      <c r="O23" s="200"/>
      <c r="P23" s="200"/>
      <c r="Q23" s="200"/>
      <c r="R23" s="200"/>
      <c r="S23" s="200"/>
      <c r="T23" s="239"/>
      <c r="U23" s="239"/>
      <c r="V23" s="239"/>
      <c r="W23" s="239"/>
      <c r="X23" s="239"/>
      <c r="Y23" s="239"/>
      <c r="Z23" s="239"/>
      <c r="AA23" s="239"/>
    </row>
    <row r="24" spans="2:27" ht="15" customHeight="1">
      <c r="B24" s="13"/>
      <c r="C24" s="133" t="str">
        <f>IFERROR(VLOOKUP($B24,Roles!$A$2:$C$54,2,FALSE),"")</f>
        <v/>
      </c>
      <c r="D24" s="14"/>
      <c r="E24" s="136" t="str">
        <f>IFERROR(VLOOKUP($B24,Roles!$A$2:$C$54,3,FALSE),"")</f>
        <v/>
      </c>
      <c r="F24" s="15"/>
      <c r="G24" s="120" t="str">
        <f t="shared" si="0"/>
        <v/>
      </c>
      <c r="K24" s="200"/>
      <c r="L24" s="200"/>
      <c r="M24" s="200"/>
      <c r="N24" s="200"/>
      <c r="O24" s="200"/>
      <c r="P24" s="200"/>
      <c r="Q24" s="200"/>
      <c r="R24" s="200"/>
      <c r="S24" s="200"/>
      <c r="T24" s="239"/>
      <c r="U24" s="239"/>
      <c r="V24" s="239"/>
      <c r="W24" s="239"/>
      <c r="X24" s="239"/>
      <c r="Y24" s="239"/>
      <c r="Z24" s="239"/>
      <c r="AA24" s="239"/>
    </row>
    <row r="25" spans="2:27" ht="15" customHeight="1">
      <c r="B25" s="13"/>
      <c r="C25" s="133" t="str">
        <f>IFERROR(VLOOKUP($B25,Roles!$A$2:$C$54,2,FALSE),"")</f>
        <v/>
      </c>
      <c r="D25" s="14"/>
      <c r="E25" s="136" t="str">
        <f>IFERROR(VLOOKUP($B25,Roles!$A$2:$C$54,3,FALSE),"")</f>
        <v/>
      </c>
      <c r="F25" s="15"/>
      <c r="G25" s="120" t="str">
        <f t="shared" si="0"/>
        <v/>
      </c>
      <c r="K25" s="200"/>
      <c r="L25" s="200"/>
      <c r="M25" s="200"/>
      <c r="N25" s="200"/>
      <c r="O25" s="200"/>
      <c r="P25" s="200"/>
      <c r="Q25" s="200"/>
      <c r="R25" s="200"/>
      <c r="S25" s="200"/>
      <c r="T25" s="239"/>
      <c r="U25" s="239"/>
      <c r="V25" s="239"/>
      <c r="W25" s="239"/>
      <c r="X25" s="239"/>
      <c r="Y25" s="239"/>
      <c r="Z25" s="239"/>
      <c r="AA25" s="239"/>
    </row>
    <row r="26" spans="2:27" ht="15" customHeight="1">
      <c r="B26" s="13"/>
      <c r="C26" s="133" t="str">
        <f>IFERROR(VLOOKUP($B26,Roles!$A$2:$C$54,2,FALSE),"")</f>
        <v/>
      </c>
      <c r="D26" s="14"/>
      <c r="E26" s="136" t="str">
        <f>IFERROR(VLOOKUP($B26,Roles!$A$2:$C$54,3,FALSE),"")</f>
        <v/>
      </c>
      <c r="F26" s="15"/>
      <c r="G26" s="120" t="str">
        <f t="shared" si="0"/>
        <v/>
      </c>
      <c r="K26" s="200"/>
      <c r="L26" s="200"/>
      <c r="M26" s="200"/>
      <c r="N26" s="200"/>
      <c r="O26" s="200"/>
      <c r="P26" s="200"/>
      <c r="Q26" s="200"/>
      <c r="R26" s="200"/>
      <c r="S26" s="200"/>
      <c r="T26" s="239"/>
      <c r="U26" s="239"/>
      <c r="V26" s="239"/>
      <c r="W26" s="239"/>
      <c r="X26" s="239"/>
      <c r="Y26" s="239"/>
      <c r="Z26" s="239"/>
      <c r="AA26" s="239"/>
    </row>
    <row r="27" spans="2:27" ht="12.75" customHeight="1">
      <c r="B27" s="13"/>
      <c r="C27" s="133" t="str">
        <f>IFERROR(VLOOKUP($B27,Roles!$A$2:$C$54,2,FALSE),"")</f>
        <v/>
      </c>
      <c r="D27" s="14"/>
      <c r="E27" s="136" t="str">
        <f>IFERROR(VLOOKUP($B27,Roles!$A$2:$C$54,3,FALSE),"")</f>
        <v/>
      </c>
      <c r="F27" s="15"/>
      <c r="G27" s="120" t="str">
        <f t="shared" si="0"/>
        <v/>
      </c>
      <c r="K27" s="200"/>
      <c r="L27" s="200"/>
      <c r="M27" s="200"/>
      <c r="N27" s="200"/>
      <c r="O27" s="200"/>
      <c r="P27" s="200"/>
      <c r="Q27" s="200"/>
      <c r="R27" s="200"/>
      <c r="S27" s="200"/>
      <c r="T27" s="239"/>
      <c r="U27" s="239"/>
      <c r="V27" s="239"/>
      <c r="W27" s="239"/>
      <c r="X27" s="239"/>
      <c r="Y27" s="239"/>
      <c r="Z27" s="239"/>
      <c r="AA27" s="239"/>
    </row>
    <row r="28" spans="2:27" ht="15" customHeight="1">
      <c r="B28" s="13"/>
      <c r="C28" s="133" t="str">
        <f>IFERROR(VLOOKUP($B28,Roles!$A$2:$C$54,2,FALSE),"")</f>
        <v/>
      </c>
      <c r="D28" s="14"/>
      <c r="E28" s="136" t="str">
        <f>IFERROR(VLOOKUP($B28,Roles!$A$2:$C$54,3,FALSE),"")</f>
        <v/>
      </c>
      <c r="F28" s="15"/>
      <c r="G28" s="120" t="str">
        <f t="shared" si="0"/>
        <v/>
      </c>
      <c r="K28" s="200"/>
      <c r="L28" s="200"/>
      <c r="M28" s="200"/>
      <c r="N28" s="200"/>
      <c r="O28" s="200"/>
      <c r="P28" s="200"/>
      <c r="Q28" s="200"/>
      <c r="R28" s="200"/>
      <c r="S28" s="200"/>
      <c r="T28" s="239"/>
      <c r="U28" s="239"/>
      <c r="V28" s="239"/>
      <c r="W28" s="239"/>
      <c r="X28" s="239"/>
      <c r="Y28" s="239"/>
      <c r="Z28" s="239"/>
      <c r="AA28" s="239"/>
    </row>
    <row r="29" spans="2:27" ht="16.5" customHeight="1">
      <c r="B29" s="13"/>
      <c r="C29" s="133" t="str">
        <f>IFERROR(VLOOKUP($B29,Roles!$A$2:$C$54,2,FALSE),"")</f>
        <v/>
      </c>
      <c r="D29" s="14"/>
      <c r="E29" s="136" t="str">
        <f>IFERROR(VLOOKUP($B29,Roles!$A$2:$C$54,3,FALSE),"")</f>
        <v/>
      </c>
      <c r="F29" s="15"/>
      <c r="G29" s="120" t="str">
        <f t="shared" si="0"/>
        <v/>
      </c>
      <c r="K29" s="200"/>
      <c r="L29" s="200"/>
      <c r="M29" s="200"/>
      <c r="N29" s="200"/>
      <c r="O29" s="200"/>
      <c r="P29" s="200"/>
      <c r="Q29" s="200"/>
      <c r="R29" s="200"/>
      <c r="S29" s="200"/>
      <c r="T29" s="239"/>
      <c r="U29" s="239"/>
      <c r="V29" s="239"/>
      <c r="W29" s="239"/>
      <c r="X29" s="239"/>
      <c r="Y29" s="239"/>
      <c r="Z29" s="239"/>
      <c r="AA29" s="239"/>
    </row>
    <row r="30" spans="2:27" ht="15" customHeight="1">
      <c r="B30" s="13"/>
      <c r="C30" s="133" t="str">
        <f>IFERROR(VLOOKUP($B30,Roles!$A$2:$C$54,2,FALSE),"")</f>
        <v/>
      </c>
      <c r="D30" s="14"/>
      <c r="E30" s="136" t="str">
        <f>IFERROR(VLOOKUP($B30,Roles!$A$2:$C$54,3,FALSE),"")</f>
        <v/>
      </c>
      <c r="F30" s="15"/>
      <c r="G30" s="120" t="str">
        <f t="shared" si="0"/>
        <v/>
      </c>
      <c r="K30" s="200"/>
      <c r="L30" s="200"/>
      <c r="M30" s="200"/>
      <c r="N30" s="200"/>
      <c r="O30" s="200"/>
      <c r="P30" s="200"/>
      <c r="Q30" s="200"/>
      <c r="R30" s="200"/>
      <c r="S30" s="200"/>
      <c r="T30" s="239"/>
      <c r="U30" s="239"/>
      <c r="V30" s="239"/>
      <c r="W30" s="239"/>
      <c r="X30" s="239"/>
      <c r="Y30" s="239"/>
      <c r="Z30" s="239"/>
      <c r="AA30" s="239"/>
    </row>
    <row r="31" spans="2:27" ht="15" customHeight="1">
      <c r="B31" s="13"/>
      <c r="C31" s="133" t="str">
        <f>IFERROR(VLOOKUP($B31,Roles!$A$2:$C$54,2,FALSE),"")</f>
        <v/>
      </c>
      <c r="D31" s="14"/>
      <c r="E31" s="136" t="str">
        <f>IFERROR(VLOOKUP($B31,Roles!$A$2:$C$54,3,FALSE),"")</f>
        <v/>
      </c>
      <c r="F31" s="15"/>
      <c r="G31" s="120" t="str">
        <f t="shared" si="0"/>
        <v/>
      </c>
      <c r="K31" s="200"/>
      <c r="L31" s="200"/>
      <c r="M31" s="200"/>
      <c r="N31" s="200"/>
      <c r="O31" s="200"/>
      <c r="P31" s="200"/>
      <c r="Q31" s="200"/>
      <c r="R31" s="200"/>
      <c r="S31" s="200"/>
      <c r="T31" s="239"/>
      <c r="U31" s="239"/>
      <c r="V31" s="239"/>
      <c r="W31" s="239"/>
      <c r="X31" s="239"/>
      <c r="Y31" s="239"/>
      <c r="Z31" s="239"/>
      <c r="AA31" s="239"/>
    </row>
    <row r="32" spans="2:27" ht="15" customHeight="1" thickBot="1">
      <c r="B32" s="16"/>
      <c r="C32" s="137" t="str">
        <f>IFERROR(VLOOKUP($B32,Roles!$A$2:$C$54,2,FALSE),"")</f>
        <v/>
      </c>
      <c r="D32" s="17"/>
      <c r="E32" s="138" t="str">
        <f>IFERROR(VLOOKUP($B32,Roles!$A$2:$C$54,3,FALSE),"")</f>
        <v/>
      </c>
      <c r="F32" s="18"/>
      <c r="G32" s="139" t="str">
        <f t="shared" si="0"/>
        <v/>
      </c>
      <c r="K32" s="200"/>
      <c r="L32" s="200"/>
      <c r="M32" s="200"/>
      <c r="N32" s="200"/>
      <c r="O32" s="200"/>
      <c r="P32" s="200"/>
      <c r="Q32" s="200"/>
      <c r="R32" s="200"/>
      <c r="S32" s="200"/>
      <c r="T32" s="239"/>
      <c r="U32" s="239"/>
      <c r="V32" s="239"/>
      <c r="W32" s="239"/>
      <c r="X32" s="239"/>
      <c r="Y32" s="239"/>
      <c r="Z32" s="239"/>
      <c r="AA32" s="239"/>
    </row>
    <row r="33" spans="1:27" ht="21" customHeight="1" thickTop="1">
      <c r="B33" s="140" t="s">
        <v>12</v>
      </c>
      <c r="C33" s="141"/>
      <c r="D33" s="141"/>
      <c r="E33" s="141"/>
      <c r="F33" s="142"/>
      <c r="G33" s="143">
        <f>SUM(G10:G32)</f>
        <v>0</v>
      </c>
      <c r="K33" s="200"/>
      <c r="L33" s="200"/>
      <c r="M33" s="200"/>
      <c r="N33" s="200"/>
      <c r="O33" s="200"/>
      <c r="P33" s="200"/>
      <c r="Q33" s="200"/>
      <c r="R33" s="200"/>
      <c r="S33" s="200"/>
      <c r="T33" s="239"/>
      <c r="U33" s="239"/>
      <c r="V33" s="239"/>
      <c r="W33" s="239"/>
      <c r="X33" s="239"/>
      <c r="Y33" s="239"/>
      <c r="Z33" s="239"/>
      <c r="AA33" s="239"/>
    </row>
    <row r="34" spans="1:27" ht="21" customHeight="1" thickBot="1">
      <c r="B34" s="144" t="s">
        <v>13</v>
      </c>
      <c r="C34" s="145"/>
      <c r="D34" s="145"/>
      <c r="E34" s="145"/>
      <c r="F34" s="146"/>
      <c r="G34" s="147">
        <f>G33*0.225</f>
        <v>0</v>
      </c>
      <c r="K34" s="200"/>
      <c r="L34" s="200"/>
      <c r="M34" s="200"/>
      <c r="N34" s="200"/>
      <c r="O34" s="200"/>
      <c r="P34" s="200"/>
      <c r="Q34" s="200"/>
      <c r="R34" s="200"/>
      <c r="S34" s="200"/>
      <c r="T34" s="239"/>
      <c r="U34" s="239"/>
      <c r="V34" s="239"/>
      <c r="W34" s="239"/>
      <c r="X34" s="239"/>
      <c r="Y34" s="239"/>
      <c r="Z34" s="239"/>
      <c r="AA34" s="239"/>
    </row>
    <row r="35" spans="1:27" ht="21" customHeight="1" thickBot="1">
      <c r="B35" s="148" t="s">
        <v>14</v>
      </c>
      <c r="C35" s="149"/>
      <c r="D35" s="149"/>
      <c r="E35" s="102" t="s">
        <v>15</v>
      </c>
      <c r="F35" s="150">
        <f>SUM(F10:F32)</f>
        <v>0</v>
      </c>
      <c r="G35" s="151">
        <f>SUM(G33,G34)</f>
        <v>0</v>
      </c>
      <c r="K35" s="200"/>
      <c r="L35" s="200"/>
      <c r="M35" s="200"/>
      <c r="N35" s="200"/>
      <c r="O35" s="200"/>
      <c r="P35" s="200"/>
      <c r="Q35" s="200"/>
      <c r="R35" s="200"/>
      <c r="S35" s="200"/>
      <c r="T35" s="239"/>
      <c r="U35" s="239"/>
      <c r="V35" s="239"/>
      <c r="W35" s="239"/>
      <c r="X35" s="239"/>
      <c r="Y35" s="239"/>
      <c r="Z35" s="239"/>
      <c r="AA35" s="239"/>
    </row>
    <row r="36" spans="1:27" ht="19.5" customHeight="1">
      <c r="K36" s="200"/>
      <c r="L36" s="200"/>
      <c r="M36" s="200"/>
      <c r="N36" s="200"/>
      <c r="O36" s="200"/>
      <c r="P36" s="200"/>
      <c r="Q36" s="200"/>
      <c r="R36" s="200"/>
      <c r="S36" s="200"/>
      <c r="T36" s="239"/>
      <c r="U36" s="239"/>
      <c r="V36" s="239"/>
      <c r="W36" s="239"/>
      <c r="X36" s="239"/>
      <c r="Y36" s="239"/>
      <c r="Z36" s="239"/>
      <c r="AA36" s="239"/>
    </row>
    <row r="37" spans="1:27" ht="57" customHeight="1" thickBot="1">
      <c r="B37" s="105" t="s">
        <v>16</v>
      </c>
      <c r="C37" s="105" t="s">
        <v>38</v>
      </c>
      <c r="D37" s="80" t="s">
        <v>8</v>
      </c>
      <c r="E37" s="191" t="s">
        <v>18</v>
      </c>
      <c r="F37" s="240"/>
      <c r="G37" s="106" t="s">
        <v>11</v>
      </c>
      <c r="K37" s="200"/>
      <c r="L37" s="200"/>
      <c r="M37" s="200"/>
      <c r="N37" s="200"/>
      <c r="O37" s="200"/>
      <c r="P37" s="200"/>
      <c r="Q37" s="200"/>
      <c r="R37" s="200"/>
      <c r="S37" s="200"/>
      <c r="T37" s="239"/>
      <c r="U37" s="239"/>
      <c r="V37" s="239"/>
      <c r="W37" s="239"/>
      <c r="X37" s="239"/>
      <c r="Y37" s="239"/>
      <c r="Z37" s="239"/>
      <c r="AA37" s="239"/>
    </row>
    <row r="38" spans="1:27" ht="15" customHeight="1">
      <c r="B38" s="107" t="s">
        <v>19</v>
      </c>
      <c r="C38" s="19"/>
      <c r="D38" s="10"/>
      <c r="E38" s="203">
        <v>760</v>
      </c>
      <c r="F38" s="256"/>
      <c r="G38" s="152">
        <f>IFERROR(C38*E38,"")</f>
        <v>0</v>
      </c>
      <c r="K38" s="200"/>
      <c r="L38" s="200"/>
      <c r="M38" s="200"/>
      <c r="N38" s="200"/>
      <c r="O38" s="200"/>
      <c r="P38" s="200"/>
      <c r="Q38" s="200"/>
      <c r="R38" s="200"/>
      <c r="S38" s="200"/>
      <c r="T38" s="239"/>
      <c r="U38" s="239"/>
      <c r="V38" s="239"/>
      <c r="W38" s="239"/>
      <c r="X38" s="239"/>
      <c r="Y38" s="239"/>
      <c r="Z38" s="239"/>
      <c r="AA38" s="239"/>
    </row>
    <row r="39" spans="1:27" ht="15" customHeight="1">
      <c r="B39" s="109" t="s">
        <v>20</v>
      </c>
      <c r="C39" s="20"/>
      <c r="D39" s="13"/>
      <c r="E39" s="205">
        <v>12309.69</v>
      </c>
      <c r="F39" s="257"/>
      <c r="G39" s="153">
        <f>IFERROR(C39*E39,"")</f>
        <v>0</v>
      </c>
      <c r="K39" s="200"/>
      <c r="L39" s="200"/>
      <c r="M39" s="200"/>
      <c r="N39" s="200"/>
      <c r="O39" s="200"/>
      <c r="P39" s="200"/>
      <c r="Q39" s="200"/>
      <c r="R39" s="200"/>
      <c r="S39" s="200"/>
      <c r="T39" s="239"/>
      <c r="U39" s="239"/>
      <c r="V39" s="239"/>
      <c r="W39" s="239"/>
      <c r="X39" s="239"/>
      <c r="Y39" s="239"/>
      <c r="Z39" s="239"/>
      <c r="AA39" s="239"/>
    </row>
    <row r="40" spans="1:27" ht="19.5" customHeight="1">
      <c r="K40" s="200"/>
      <c r="L40" s="200"/>
      <c r="M40" s="200"/>
      <c r="N40" s="200"/>
      <c r="O40" s="200"/>
      <c r="P40" s="200"/>
      <c r="Q40" s="200"/>
      <c r="R40" s="200"/>
      <c r="S40" s="200"/>
      <c r="T40" s="239"/>
      <c r="U40" s="239"/>
      <c r="V40" s="239"/>
      <c r="W40" s="239"/>
      <c r="X40" s="239"/>
      <c r="Y40" s="239"/>
      <c r="Z40" s="239"/>
      <c r="AA40" s="239"/>
    </row>
    <row r="41" spans="1:27" ht="126.75" thickBot="1">
      <c r="B41" s="105" t="s">
        <v>21</v>
      </c>
      <c r="C41" s="105" t="s">
        <v>39</v>
      </c>
      <c r="D41" s="80" t="s">
        <v>8</v>
      </c>
      <c r="E41" s="191" t="s">
        <v>18</v>
      </c>
      <c r="F41" s="240"/>
      <c r="G41" s="106" t="s">
        <v>11</v>
      </c>
      <c r="K41" s="200"/>
      <c r="L41" s="200"/>
      <c r="M41" s="200"/>
      <c r="N41" s="200"/>
      <c r="O41" s="200"/>
      <c r="P41" s="200"/>
      <c r="Q41" s="200"/>
      <c r="R41" s="200"/>
      <c r="S41" s="200"/>
      <c r="T41" s="239"/>
      <c r="U41" s="239"/>
      <c r="V41" s="239"/>
      <c r="W41" s="239"/>
      <c r="X41" s="239"/>
      <c r="Y41" s="239"/>
      <c r="Z41" s="239"/>
      <c r="AA41" s="239"/>
    </row>
    <row r="42" spans="1:27" ht="15" customHeight="1">
      <c r="B42" s="107" t="s">
        <v>23</v>
      </c>
      <c r="C42" s="21"/>
      <c r="D42" s="11"/>
      <c r="E42" s="190">
        <v>414968.06</v>
      </c>
      <c r="F42" s="258"/>
      <c r="G42" s="154">
        <f>E42*C42</f>
        <v>0</v>
      </c>
      <c r="K42" s="200"/>
      <c r="L42" s="200"/>
      <c r="M42" s="200"/>
      <c r="N42" s="200"/>
      <c r="O42" s="200"/>
      <c r="P42" s="200"/>
      <c r="Q42" s="200"/>
      <c r="R42" s="200"/>
      <c r="S42" s="200"/>
    </row>
    <row r="43" spans="1:27" ht="15" customHeight="1">
      <c r="A43" s="155" t="s">
        <v>40</v>
      </c>
      <c r="B43" s="113" t="s">
        <v>24</v>
      </c>
      <c r="C43" s="22"/>
      <c r="D43" s="14"/>
      <c r="E43" s="212">
        <v>259672</v>
      </c>
      <c r="F43" s="259"/>
      <c r="G43" s="154">
        <f>E43*C43</f>
        <v>0</v>
      </c>
      <c r="K43" s="200"/>
      <c r="L43" s="200"/>
      <c r="M43" s="200"/>
      <c r="N43" s="200"/>
      <c r="O43" s="200"/>
      <c r="P43" s="200"/>
      <c r="Q43" s="200"/>
      <c r="R43" s="200"/>
      <c r="S43" s="200"/>
    </row>
    <row r="44" spans="1:27" ht="15" customHeight="1" thickBot="1">
      <c r="B44" s="109" t="s">
        <v>25</v>
      </c>
      <c r="C44" s="23"/>
      <c r="D44" s="14"/>
      <c r="E44" s="209">
        <v>414968.06</v>
      </c>
      <c r="F44" s="260"/>
      <c r="G44" s="156">
        <f>E44*C44</f>
        <v>0</v>
      </c>
      <c r="H44" s="112">
        <f>SUM(E42:E44)</f>
        <v>1089608.1200000001</v>
      </c>
      <c r="I44" s="112">
        <f>SUM(F42:F44)</f>
        <v>0</v>
      </c>
      <c r="K44" s="200"/>
      <c r="L44" s="200"/>
      <c r="M44" s="200"/>
      <c r="N44" s="200"/>
      <c r="O44" s="200"/>
      <c r="P44" s="200"/>
      <c r="Q44" s="200"/>
      <c r="R44" s="200"/>
      <c r="S44" s="200"/>
    </row>
    <row r="45" spans="1:27" ht="21" customHeight="1" thickBot="1">
      <c r="B45" s="115" t="s">
        <v>26</v>
      </c>
      <c r="C45" s="116"/>
      <c r="D45" s="116"/>
      <c r="E45" s="117"/>
      <c r="F45" s="118"/>
      <c r="G45" s="119">
        <f>SUM(G38:G39)+SUM(G42:G44)</f>
        <v>0</v>
      </c>
      <c r="H45" s="112">
        <f>SUM(B42:B44)</f>
        <v>0</v>
      </c>
      <c r="I45" s="112">
        <f>SUM(C42:C44)</f>
        <v>0</v>
      </c>
      <c r="K45" s="200"/>
      <c r="L45" s="200"/>
      <c r="M45" s="200"/>
      <c r="N45" s="200"/>
      <c r="O45" s="200"/>
      <c r="P45" s="200"/>
      <c r="Q45" s="200"/>
      <c r="R45" s="200"/>
      <c r="S45" s="200"/>
    </row>
    <row r="46" spans="1:27" ht="19.5" customHeight="1">
      <c r="K46" s="200"/>
      <c r="L46" s="200"/>
      <c r="M46" s="200"/>
      <c r="N46" s="200"/>
      <c r="O46" s="200"/>
      <c r="P46" s="200"/>
      <c r="Q46" s="200"/>
      <c r="R46" s="200"/>
      <c r="S46" s="200"/>
    </row>
    <row r="47" spans="1:27" ht="38.25" thickBot="1">
      <c r="B47" s="105" t="s">
        <v>27</v>
      </c>
      <c r="C47" s="206" t="s">
        <v>18</v>
      </c>
      <c r="D47" s="241"/>
      <c r="E47" s="241"/>
      <c r="F47" s="242"/>
      <c r="G47" s="106" t="s">
        <v>11</v>
      </c>
      <c r="K47" s="200"/>
      <c r="L47" s="200"/>
      <c r="M47" s="200"/>
      <c r="N47" s="200"/>
      <c r="O47" s="200"/>
      <c r="P47" s="200"/>
      <c r="Q47" s="200"/>
      <c r="R47" s="200"/>
      <c r="S47" s="200"/>
    </row>
    <row r="48" spans="1:27" ht="15" customHeight="1">
      <c r="B48" s="107" t="s">
        <v>28</v>
      </c>
      <c r="C48" s="207" t="str">
        <f>"25% sur "&amp;F35&amp;" ETP"</f>
        <v>25% sur 0 ETP</v>
      </c>
      <c r="D48" s="243"/>
      <c r="E48" s="243"/>
      <c r="F48" s="244"/>
      <c r="G48" s="120">
        <f>SUM(G35*0.25)</f>
        <v>0</v>
      </c>
      <c r="K48" s="200"/>
      <c r="L48" s="200"/>
      <c r="M48" s="200"/>
      <c r="N48" s="200"/>
      <c r="O48" s="200"/>
      <c r="P48" s="200"/>
      <c r="Q48" s="200"/>
      <c r="R48" s="200"/>
      <c r="S48" s="200"/>
    </row>
    <row r="49" spans="2:19" ht="15" customHeight="1" thickBot="1">
      <c r="B49" s="121" t="s">
        <v>29</v>
      </c>
      <c r="C49" s="201" t="str">
        <f>"25% sur "&amp;I45&amp;" ETP"</f>
        <v>25% sur 0 ETP</v>
      </c>
      <c r="D49" s="245"/>
      <c r="E49" s="245"/>
      <c r="F49" s="246"/>
      <c r="G49" s="122">
        <f>SUM(G42:G44)*0.25</f>
        <v>0</v>
      </c>
      <c r="K49" s="200"/>
      <c r="L49" s="200"/>
      <c r="M49" s="200"/>
      <c r="N49" s="200"/>
      <c r="O49" s="200"/>
      <c r="P49" s="200"/>
      <c r="Q49" s="200"/>
      <c r="R49" s="200"/>
      <c r="S49" s="200"/>
    </row>
    <row r="50" spans="2:19" ht="21" customHeight="1" thickBot="1">
      <c r="B50" s="123" t="s">
        <v>30</v>
      </c>
      <c r="C50" s="208"/>
      <c r="D50" s="247"/>
      <c r="E50" s="124"/>
      <c r="F50" s="125"/>
      <c r="G50" s="126">
        <f>SUM(G48:G49)</f>
        <v>0</v>
      </c>
      <c r="K50" s="200"/>
      <c r="L50" s="200"/>
      <c r="M50" s="200"/>
      <c r="N50" s="200"/>
      <c r="O50" s="200"/>
      <c r="P50" s="200"/>
      <c r="Q50" s="200"/>
      <c r="R50" s="200"/>
      <c r="S50" s="200"/>
    </row>
    <row r="51" spans="2:19" ht="15" customHeight="1" thickBot="1">
      <c r="K51" s="200"/>
      <c r="L51" s="200"/>
      <c r="M51" s="200"/>
      <c r="N51" s="200"/>
      <c r="O51" s="200"/>
      <c r="P51" s="200"/>
      <c r="Q51" s="200"/>
      <c r="R51" s="200"/>
      <c r="S51" s="200"/>
    </row>
    <row r="52" spans="2:19" ht="20.100000000000001" customHeight="1" thickBot="1">
      <c r="B52" s="210" t="s">
        <v>31</v>
      </c>
      <c r="C52" s="211"/>
      <c r="D52" s="211"/>
      <c r="E52" s="211"/>
      <c r="F52" s="211"/>
      <c r="G52" s="127">
        <f>SUM(G35,G45,G50)</f>
        <v>0</v>
      </c>
      <c r="K52" s="200"/>
      <c r="L52" s="200"/>
      <c r="M52" s="200"/>
      <c r="N52" s="200"/>
      <c r="O52" s="200"/>
      <c r="P52" s="200"/>
      <c r="Q52" s="200"/>
      <c r="R52" s="200"/>
      <c r="S52" s="200"/>
    </row>
    <row r="53" spans="2:19" ht="25.5" thickBot="1">
      <c r="B53" s="128" t="s">
        <v>32</v>
      </c>
      <c r="K53" s="200"/>
      <c r="L53" s="200"/>
      <c r="M53" s="200"/>
      <c r="N53" s="200"/>
      <c r="O53" s="200"/>
      <c r="P53" s="200"/>
      <c r="Q53" s="200"/>
      <c r="R53" s="200"/>
      <c r="S53" s="200"/>
    </row>
    <row r="54" spans="2:19" ht="27" customHeight="1" thickBot="1">
      <c r="B54" s="204"/>
      <c r="C54" s="248"/>
      <c r="D54" s="248"/>
      <c r="E54" s="248"/>
      <c r="F54" s="248"/>
      <c r="G54" s="249"/>
    </row>
    <row r="55" spans="2:19" ht="15" customHeight="1">
      <c r="B55" s="250"/>
      <c r="C55" s="251"/>
      <c r="D55" s="251"/>
      <c r="E55" s="251"/>
      <c r="F55" s="251"/>
      <c r="G55" s="252"/>
    </row>
    <row r="56" spans="2:19" ht="15" customHeight="1">
      <c r="B56" s="250"/>
      <c r="C56" s="251"/>
      <c r="D56" s="251"/>
      <c r="E56" s="251"/>
      <c r="F56" s="251"/>
      <c r="G56" s="252"/>
    </row>
    <row r="57" spans="2:19" ht="15" customHeight="1">
      <c r="B57" s="250"/>
      <c r="C57" s="251"/>
      <c r="D57" s="251"/>
      <c r="E57" s="251"/>
      <c r="F57" s="251"/>
      <c r="G57" s="252"/>
    </row>
    <row r="58" spans="2:19" ht="15" customHeight="1">
      <c r="B58" s="253"/>
      <c r="C58" s="254"/>
      <c r="D58" s="254"/>
      <c r="E58" s="254"/>
      <c r="F58" s="254"/>
      <c r="G58" s="255"/>
    </row>
  </sheetData>
  <sheetProtection algorithmName="SHA-512" hashValue="4VJfUbzahIP/ydSnuuUzga+4P05SlmnE5puFmYTZHht2Ft36TGVYX+ruG1Ug41G/842JOtjon3OLcYYn2KKWSA==" saltValue="j7SfcPggMhAg5QVutk89nA==" spinCount="100000" sheet="1" objects="1" scenarios="1"/>
  <mergeCells count="18">
    <mergeCell ref="B54:G58"/>
    <mergeCell ref="E41:F41"/>
    <mergeCell ref="E42:F42"/>
    <mergeCell ref="E43:F43"/>
    <mergeCell ref="E44:F44"/>
    <mergeCell ref="C47:F47"/>
    <mergeCell ref="B52:F52"/>
    <mergeCell ref="T6:AA41"/>
    <mergeCell ref="F8:H8"/>
    <mergeCell ref="E37:F37"/>
    <mergeCell ref="E38:F38"/>
    <mergeCell ref="E39:F39"/>
    <mergeCell ref="D4:E6"/>
    <mergeCell ref="F4:G6"/>
    <mergeCell ref="K9:S53"/>
    <mergeCell ref="C48:F48"/>
    <mergeCell ref="C49:F49"/>
    <mergeCell ref="C50:D50"/>
  </mergeCells>
  <dataValidations count="2">
    <dataValidation type="list" allowBlank="1" showInputMessage="1" showErrorMessage="1" errorTitle="Sélection non valide" error="Veuillez sélectionner l’une des trois options de financement." sqref="F4:G6" xr:uid="{62457BC9-A798-46F8-AAAB-93665132F01D}">
      <formula1>"Entente de financement distincte entre Santé Ontario et cette EISP,Financement à verser à cette EISP par l'organisme principal,Aucun financement demandé pour cette EISP"</formula1>
    </dataValidation>
    <dataValidation type="list" allowBlank="1" showInputMessage="1" showErrorMessage="1" sqref="C5" xr:uid="{7DF1C18B-F3D4-414F-951C-1A3B5AAACC16}">
      <formula1>"ESF, CPIP, CSC, OASSP"</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F67FA98-6DF4-4C5E-AF13-DADADF3AC9A0}">
          <x14:formula1>
            <xm:f>Roles!$A$2:$A$53</xm:f>
          </x14:formula1>
          <xm:sqref>B10:B32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9ED86-B147-44F7-99F4-F3C62C041149}">
  <sheetPr>
    <tabColor rgb="FF0000CC"/>
  </sheetPr>
  <dimension ref="A1:AC166"/>
  <sheetViews>
    <sheetView workbookViewId="0">
      <selection activeCell="E2" sqref="E2:E3"/>
    </sheetView>
  </sheetViews>
  <sheetFormatPr defaultColWidth="9.140625" defaultRowHeight="18"/>
  <cols>
    <col min="1" max="1" width="2.7109375" style="56" customWidth="1"/>
    <col min="2" max="3" width="38.140625" style="24" customWidth="1"/>
    <col min="4" max="4" width="30.85546875" style="24" customWidth="1"/>
    <col min="5" max="5" width="46.42578125" style="24" customWidth="1"/>
    <col min="6" max="6" width="20" style="24" customWidth="1"/>
    <col min="7" max="7" width="3.140625" style="24" customWidth="1"/>
    <col min="8" max="8" width="9.140625" style="56" customWidth="1"/>
    <col min="9" max="9" width="7.42578125" style="56" customWidth="1"/>
    <col min="10" max="10" width="31.140625" style="56" bestFit="1" customWidth="1"/>
    <col min="11" max="11" width="5" style="56" customWidth="1"/>
    <col min="12" max="12" width="11.42578125" style="56" customWidth="1"/>
    <col min="13" max="13" width="16.42578125" style="56" hidden="1" customWidth="1"/>
    <col min="14" max="14" width="3.42578125" style="56" hidden="1" customWidth="1"/>
    <col min="15" max="15" width="5.42578125" style="56" customWidth="1"/>
    <col min="16" max="29" width="9.140625" style="56"/>
    <col min="30" max="16384" width="9.140625" style="24"/>
  </cols>
  <sheetData>
    <row r="1" spans="2:21" s="56" customFormat="1" ht="22.5">
      <c r="B1" s="64"/>
      <c r="C1" s="57"/>
      <c r="D1" s="58"/>
      <c r="E1" s="59"/>
      <c r="F1" s="58"/>
      <c r="G1" s="58"/>
      <c r="H1" s="261"/>
      <c r="I1" s="261"/>
      <c r="J1" s="58"/>
      <c r="K1" s="58"/>
      <c r="L1" s="58"/>
      <c r="M1" s="58"/>
      <c r="N1" s="58"/>
      <c r="O1" s="58"/>
    </row>
    <row r="2" spans="2:21" ht="15.75" customHeight="1">
      <c r="B2" s="234" t="s">
        <v>41</v>
      </c>
      <c r="C2" s="235" t="s">
        <v>42</v>
      </c>
      <c r="D2" s="234" t="s">
        <v>43</v>
      </c>
      <c r="E2" s="236" t="s">
        <v>44</v>
      </c>
      <c r="F2" s="234" t="s">
        <v>31</v>
      </c>
      <c r="G2" s="261"/>
      <c r="H2" s="262"/>
    </row>
    <row r="3" spans="2:21" ht="57" customHeight="1">
      <c r="B3" s="234"/>
      <c r="C3" s="234"/>
      <c r="D3" s="234"/>
      <c r="E3" s="237"/>
      <c r="F3" s="234"/>
      <c r="G3" s="261"/>
      <c r="H3" s="262"/>
    </row>
    <row r="4" spans="2:21">
      <c r="B4" s="162"/>
      <c r="C4" s="162"/>
      <c r="D4" s="162"/>
      <c r="E4" s="162"/>
      <c r="F4" s="163"/>
      <c r="G4" s="58"/>
      <c r="H4" s="58"/>
    </row>
    <row r="5" spans="2:21">
      <c r="B5" s="164"/>
      <c r="C5" s="164"/>
      <c r="D5" s="164"/>
      <c r="E5" s="164"/>
      <c r="F5" s="165"/>
      <c r="G5" s="58"/>
      <c r="H5" s="58"/>
    </row>
    <row r="6" spans="2:21">
      <c r="B6" s="164"/>
      <c r="C6" s="164"/>
      <c r="D6" s="164"/>
      <c r="E6" s="164"/>
      <c r="F6" s="165"/>
      <c r="G6" s="58"/>
      <c r="H6" s="58"/>
    </row>
    <row r="7" spans="2:21">
      <c r="B7" s="164"/>
      <c r="C7" s="164"/>
      <c r="D7" s="164"/>
      <c r="E7" s="164"/>
      <c r="F7" s="165"/>
      <c r="G7" s="58"/>
      <c r="H7" s="58"/>
    </row>
    <row r="8" spans="2:21">
      <c r="B8" s="164"/>
      <c r="C8" s="164"/>
      <c r="D8" s="164"/>
      <c r="E8" s="164"/>
      <c r="F8" s="165"/>
      <c r="G8" s="58"/>
      <c r="H8" s="58"/>
    </row>
    <row r="9" spans="2:21">
      <c r="B9" s="164"/>
      <c r="C9" s="164"/>
      <c r="D9" s="164"/>
      <c r="E9" s="164"/>
      <c r="F9" s="166"/>
      <c r="G9" s="58"/>
      <c r="H9" s="58"/>
    </row>
    <row r="10" spans="2:21">
      <c r="B10" s="164"/>
      <c r="C10" s="164"/>
      <c r="D10" s="164"/>
      <c r="E10" s="164"/>
      <c r="F10" s="166"/>
      <c r="G10" s="58"/>
      <c r="H10" s="58"/>
    </row>
    <row r="11" spans="2:21">
      <c r="B11" s="164"/>
      <c r="C11" s="164"/>
      <c r="D11" s="164"/>
      <c r="E11" s="164"/>
      <c r="F11" s="166"/>
      <c r="G11" s="58"/>
      <c r="H11" s="58"/>
    </row>
    <row r="12" spans="2:21">
      <c r="B12" s="164"/>
      <c r="C12" s="164"/>
      <c r="D12" s="164"/>
      <c r="E12" s="164"/>
      <c r="F12" s="166"/>
      <c r="G12" s="58"/>
      <c r="H12" s="58"/>
      <c r="U12" s="58"/>
    </row>
    <row r="13" spans="2:21">
      <c r="B13" s="164"/>
      <c r="C13" s="164"/>
      <c r="D13" s="164"/>
      <c r="E13" s="164"/>
      <c r="F13" s="166"/>
      <c r="G13" s="58"/>
      <c r="H13" s="58"/>
    </row>
    <row r="14" spans="2:21">
      <c r="B14" s="164"/>
      <c r="C14" s="164"/>
      <c r="D14" s="164"/>
      <c r="E14" s="164"/>
      <c r="F14" s="166"/>
      <c r="G14" s="58"/>
    </row>
    <row r="15" spans="2:21">
      <c r="B15" s="164"/>
      <c r="C15" s="164"/>
      <c r="D15" s="164"/>
      <c r="E15" s="164"/>
      <c r="F15" s="166"/>
      <c r="G15" s="58"/>
      <c r="H15" s="58"/>
    </row>
    <row r="16" spans="2:21">
      <c r="B16" s="164"/>
      <c r="C16" s="164"/>
      <c r="D16" s="164"/>
      <c r="E16" s="164"/>
      <c r="F16" s="166"/>
      <c r="G16" s="58"/>
      <c r="H16" s="58"/>
    </row>
    <row r="17" spans="2:8">
      <c r="B17" s="164"/>
      <c r="C17" s="164"/>
      <c r="D17" s="164"/>
      <c r="E17" s="164"/>
      <c r="F17" s="166"/>
      <c r="G17" s="58"/>
      <c r="H17" s="58"/>
    </row>
    <row r="18" spans="2:8" ht="18.75" thickBot="1">
      <c r="B18" s="167"/>
      <c r="C18" s="167"/>
      <c r="D18" s="167"/>
      <c r="E18" s="167"/>
      <c r="F18" s="168"/>
      <c r="G18" s="58"/>
      <c r="H18" s="58"/>
    </row>
    <row r="19" spans="2:8" ht="23.25" thickBot="1">
      <c r="B19" s="61" t="s">
        <v>45</v>
      </c>
      <c r="C19" s="62"/>
      <c r="D19" s="62"/>
      <c r="E19" s="62"/>
      <c r="F19" s="63">
        <f>SUM(F4:F18)</f>
        <v>0</v>
      </c>
      <c r="G19" s="58"/>
      <c r="H19" s="58"/>
    </row>
    <row r="20" spans="2:8" s="56" customFormat="1">
      <c r="B20" s="58"/>
      <c r="C20" s="58"/>
      <c r="D20" s="58"/>
      <c r="E20" s="58"/>
      <c r="F20" s="58"/>
      <c r="G20" s="58"/>
      <c r="H20" s="58"/>
    </row>
    <row r="21" spans="2:8" s="56" customFormat="1">
      <c r="B21" s="58"/>
      <c r="C21" s="58"/>
      <c r="D21" s="58"/>
      <c r="E21" s="58"/>
      <c r="F21" s="58"/>
      <c r="G21" s="58"/>
      <c r="H21" s="58"/>
    </row>
    <row r="22" spans="2:8" s="56" customFormat="1" ht="7.5" customHeight="1">
      <c r="B22" s="58"/>
      <c r="C22" s="58"/>
      <c r="D22" s="58"/>
      <c r="E22" s="58"/>
      <c r="F22" s="58"/>
      <c r="G22" s="58"/>
      <c r="H22" s="58"/>
    </row>
    <row r="23" spans="2:8" s="56" customFormat="1" ht="7.5" customHeight="1">
      <c r="B23" s="58"/>
      <c r="C23" s="58"/>
      <c r="D23" s="60"/>
      <c r="E23" s="58"/>
      <c r="F23" s="58"/>
      <c r="G23" s="58"/>
    </row>
    <row r="24" spans="2:8">
      <c r="B24" s="58"/>
      <c r="C24" s="58"/>
      <c r="D24" s="58"/>
      <c r="E24" s="58"/>
      <c r="F24" s="58"/>
      <c r="G24" s="56"/>
    </row>
    <row r="25" spans="2:8">
      <c r="B25" s="58"/>
      <c r="C25" s="58"/>
      <c r="D25" s="58"/>
      <c r="E25" s="58"/>
      <c r="F25" s="58"/>
    </row>
    <row r="26" spans="2:8">
      <c r="B26" s="56"/>
      <c r="C26" s="56"/>
      <c r="D26" s="56"/>
      <c r="E26" s="56"/>
      <c r="F26" s="56"/>
      <c r="G26" s="56"/>
    </row>
    <row r="27" spans="2:8">
      <c r="B27" s="56"/>
      <c r="C27" s="56"/>
      <c r="D27" s="56"/>
      <c r="E27" s="56"/>
      <c r="F27" s="56"/>
      <c r="G27" s="56"/>
    </row>
    <row r="28" spans="2:8">
      <c r="B28" s="56"/>
      <c r="C28" s="56"/>
      <c r="D28" s="56"/>
      <c r="E28" s="56"/>
      <c r="F28" s="56"/>
      <c r="G28" s="56"/>
    </row>
    <row r="29" spans="2:8">
      <c r="B29" s="56"/>
      <c r="C29" s="56"/>
      <c r="D29" s="56"/>
      <c r="E29" s="56"/>
      <c r="F29" s="56"/>
      <c r="G29" s="169" t="b">
        <v>0</v>
      </c>
      <c r="H29" s="55" t="s">
        <v>46</v>
      </c>
    </row>
    <row r="30" spans="2:8">
      <c r="B30" s="56"/>
      <c r="C30" s="56"/>
      <c r="D30" s="56"/>
      <c r="E30" s="56"/>
      <c r="F30" s="56"/>
      <c r="G30" s="169" t="b">
        <v>0</v>
      </c>
      <c r="H30" s="55" t="s">
        <v>47</v>
      </c>
    </row>
    <row r="31" spans="2:8">
      <c r="B31" s="56"/>
      <c r="C31" s="56"/>
      <c r="D31" s="56"/>
      <c r="E31" s="56"/>
      <c r="F31" s="56"/>
      <c r="G31" s="56"/>
    </row>
    <row r="33" s="56" customFormat="1"/>
    <row r="34" s="56" customFormat="1"/>
    <row r="35" s="56" customFormat="1"/>
    <row r="36" s="56" customFormat="1"/>
    <row r="37" s="56" customFormat="1"/>
    <row r="38" s="56" customFormat="1"/>
    <row r="39" s="56" customFormat="1"/>
    <row r="40" s="56" customFormat="1"/>
    <row r="41" s="56" customFormat="1"/>
    <row r="42" s="56" customFormat="1"/>
    <row r="43" s="56" customFormat="1"/>
    <row r="44" s="56" customFormat="1"/>
    <row r="45" s="56" customFormat="1"/>
    <row r="46" s="56" customFormat="1"/>
    <row r="47" s="56" customFormat="1"/>
    <row r="48" s="56" customFormat="1"/>
    <row r="49" s="56" customFormat="1"/>
    <row r="50" s="56" customFormat="1"/>
    <row r="51" s="56" customFormat="1"/>
    <row r="52" s="56" customFormat="1"/>
    <row r="53" s="56" customFormat="1"/>
    <row r="54" s="56" customFormat="1"/>
    <row r="55" s="56" customFormat="1"/>
    <row r="56" s="56" customFormat="1"/>
    <row r="57" s="56" customFormat="1"/>
    <row r="58" s="56" customFormat="1"/>
    <row r="59" s="56" customFormat="1"/>
    <row r="60" s="56" customFormat="1"/>
    <row r="61" s="56" customFormat="1"/>
    <row r="62" s="56" customFormat="1"/>
    <row r="63" s="56" customFormat="1"/>
    <row r="64" s="56" customFormat="1"/>
    <row r="65" s="56" customFormat="1"/>
    <row r="66" s="56" customFormat="1"/>
    <row r="67" s="56" customFormat="1"/>
    <row r="68" s="56" customFormat="1"/>
    <row r="69" s="56" customFormat="1"/>
    <row r="70" s="56" customFormat="1"/>
    <row r="71" s="56" customFormat="1"/>
    <row r="72" s="56" customFormat="1"/>
    <row r="73" s="56" customFormat="1"/>
    <row r="74" s="56" customFormat="1"/>
    <row r="75" s="56" customFormat="1"/>
    <row r="76" s="56" customFormat="1"/>
    <row r="77" s="56" customFormat="1"/>
    <row r="78" s="56" customFormat="1"/>
    <row r="79" s="56" customFormat="1"/>
    <row r="80" s="56" customFormat="1"/>
    <row r="81" s="56" customFormat="1"/>
    <row r="82" s="56" customFormat="1"/>
    <row r="83" s="56" customFormat="1"/>
    <row r="84" s="56" customFormat="1"/>
    <row r="85" s="56" customFormat="1"/>
    <row r="86" s="56" customFormat="1"/>
    <row r="87" s="56" customFormat="1"/>
    <row r="88" s="56" customFormat="1"/>
    <row r="89" s="56" customFormat="1"/>
    <row r="90" s="56" customFormat="1"/>
    <row r="91" s="56" customFormat="1"/>
    <row r="92" s="56" customFormat="1"/>
    <row r="93" s="56" customFormat="1"/>
    <row r="94" s="56" customFormat="1"/>
    <row r="95" s="56" customFormat="1"/>
    <row r="96" s="56" customFormat="1"/>
    <row r="97" s="56" customFormat="1"/>
    <row r="98" s="56" customFormat="1"/>
    <row r="99" s="56" customFormat="1"/>
    <row r="100" s="56" customFormat="1"/>
    <row r="101" s="56" customFormat="1"/>
    <row r="102" s="56" customFormat="1"/>
    <row r="103" s="56" customFormat="1"/>
    <row r="104" s="56" customFormat="1"/>
    <row r="105" s="56" customFormat="1"/>
    <row r="106" s="56" customFormat="1"/>
    <row r="107" s="56" customFormat="1"/>
    <row r="108" s="56" customFormat="1"/>
    <row r="109" s="56" customFormat="1"/>
    <row r="110" s="56" customFormat="1"/>
    <row r="111" s="56" customFormat="1"/>
    <row r="112" s="56" customFormat="1"/>
    <row r="113" s="56" customFormat="1"/>
    <row r="114" s="56" customFormat="1"/>
    <row r="115" s="56" customFormat="1"/>
    <row r="116" s="56" customFormat="1"/>
    <row r="117" s="56" customFormat="1"/>
    <row r="118" s="56" customFormat="1"/>
    <row r="119" s="56" customFormat="1"/>
    <row r="120" s="56" customFormat="1"/>
    <row r="121" s="56" customFormat="1"/>
    <row r="122" s="56" customFormat="1"/>
    <row r="123" s="56" customFormat="1"/>
    <row r="124" s="56" customFormat="1"/>
    <row r="125" s="56" customFormat="1"/>
    <row r="126" s="56" customFormat="1"/>
    <row r="127" s="56" customFormat="1"/>
    <row r="128" s="56" customFormat="1"/>
    <row r="129" s="56" customFormat="1"/>
    <row r="130" s="56" customFormat="1"/>
    <row r="131" s="56" customFormat="1"/>
    <row r="132" s="56" customFormat="1"/>
    <row r="133" s="56" customFormat="1"/>
    <row r="134" s="56" customFormat="1"/>
    <row r="135" s="56" customFormat="1"/>
    <row r="136" s="56" customFormat="1"/>
    <row r="137" s="56" customFormat="1"/>
    <row r="138" s="56" customFormat="1"/>
    <row r="139" s="56" customFormat="1"/>
    <row r="140" s="56" customFormat="1"/>
    <row r="141" s="56" customFormat="1"/>
    <row r="142" s="56" customFormat="1"/>
    <row r="143" s="56" customFormat="1"/>
    <row r="144" s="56" customFormat="1"/>
    <row r="145" s="56" customFormat="1"/>
    <row r="146" s="56" customFormat="1"/>
    <row r="147" s="56" customFormat="1"/>
    <row r="148" s="56" customFormat="1"/>
    <row r="149" s="56" customFormat="1"/>
    <row r="150" s="56" customFormat="1"/>
    <row r="151" s="56" customFormat="1"/>
    <row r="152" s="56" customFormat="1"/>
    <row r="153" s="56" customFormat="1"/>
    <row r="154" s="56" customFormat="1"/>
    <row r="155" s="56" customFormat="1"/>
    <row r="156" s="56" customFormat="1"/>
    <row r="157" s="56" customFormat="1"/>
    <row r="158" s="56" customFormat="1"/>
    <row r="159" s="56" customFormat="1"/>
    <row r="160" s="56" customFormat="1"/>
    <row r="161" s="56" customFormat="1"/>
    <row r="162" s="56" customFormat="1"/>
    <row r="163" s="56" customFormat="1"/>
    <row r="164" s="56" customFormat="1"/>
    <row r="165" s="56" customFormat="1"/>
    <row r="166" s="56" customFormat="1"/>
  </sheetData>
  <sheetProtection algorithmName="SHA-512" hashValue="oHG6j3WVpZq+O4vVh8ePprOy9nmA1hLZEaSraI57wKUkEtm2st8zaIFsMYKHukZKtB1YgJyjwc6LZfcF+2VC9w==" saltValue="lqcDPfO8ZRE6a4AhRSYbog==" spinCount="100000" sheet="1" objects="1" scenarios="1"/>
  <mergeCells count="8">
    <mergeCell ref="H1:I1"/>
    <mergeCell ref="B2:B3"/>
    <mergeCell ref="D2:D3"/>
    <mergeCell ref="F2:F3"/>
    <mergeCell ref="G2:G3"/>
    <mergeCell ref="H2:H3"/>
    <mergeCell ref="C2:C3"/>
    <mergeCell ref="E2:E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sheetPr>
  <dimension ref="A1:H22"/>
  <sheetViews>
    <sheetView workbookViewId="0">
      <selection activeCell="B18" sqref="B18:G22"/>
    </sheetView>
  </sheetViews>
  <sheetFormatPr defaultColWidth="9.140625" defaultRowHeight="15"/>
  <cols>
    <col min="1" max="1" width="3.5703125" style="2" customWidth="1"/>
    <col min="2" max="2" width="47.5703125" style="2" customWidth="1"/>
    <col min="3" max="3" width="25.85546875" style="2" customWidth="1"/>
    <col min="4" max="4" width="28.42578125" style="2" customWidth="1"/>
    <col min="5" max="5" width="13" style="2" customWidth="1"/>
    <col min="6" max="6" width="16.42578125" style="2" customWidth="1"/>
    <col min="7" max="7" width="31.42578125" style="2" customWidth="1"/>
    <col min="8" max="8" width="17.42578125" style="2" customWidth="1"/>
    <col min="9" max="11" width="9.140625" style="170" customWidth="1"/>
    <col min="12" max="16384" width="9.140625" style="170"/>
  </cols>
  <sheetData>
    <row r="1" spans="1:8" ht="25.5" customHeight="1">
      <c r="B1" s="69" t="s">
        <v>1</v>
      </c>
    </row>
    <row r="2" spans="1:8" ht="21.75" customHeight="1">
      <c r="B2" s="171" t="s">
        <v>48</v>
      </c>
      <c r="C2" s="72"/>
      <c r="D2" s="72"/>
    </row>
    <row r="4" spans="1:8" ht="15.75" customHeight="1">
      <c r="B4" s="8"/>
      <c r="C4" s="8"/>
      <c r="D4" s="72"/>
      <c r="E4" s="72"/>
      <c r="F4" s="72"/>
    </row>
    <row r="5" spans="1:8" ht="15.75" customHeight="1">
      <c r="B5" s="8"/>
      <c r="C5" s="8"/>
      <c r="D5" s="72"/>
      <c r="E5" s="72"/>
      <c r="F5" s="72"/>
    </row>
    <row r="6" spans="1:8" ht="15.75" customHeight="1">
      <c r="B6" s="8"/>
      <c r="C6" s="8"/>
      <c r="D6" s="72"/>
      <c r="E6" s="72"/>
      <c r="F6" s="72"/>
    </row>
    <row r="7" spans="1:8" ht="16.5" customHeight="1">
      <c r="F7" s="172" t="s">
        <v>49</v>
      </c>
      <c r="G7" s="172" t="s">
        <v>50</v>
      </c>
    </row>
    <row r="8" spans="1:8" ht="19.5" customHeight="1">
      <c r="B8" s="173" t="s">
        <v>14</v>
      </c>
      <c r="C8" s="174"/>
      <c r="D8" s="174"/>
      <c r="E8" s="175"/>
      <c r="F8" s="103">
        <f>'Budg de l''organisme responsable'!F35+'Budget de l''EISP partenaire 1'!F35+'Budget de l''EISP partenaire 2'!F35+'Budget de l''EISP partenaire 3'!F35+'Budget de l''EISP partenaire 4'!F35+'Budget de l''EISP partenaire 5'!F35+'Budget de l''EISP partenaire 6'!F35</f>
        <v>0</v>
      </c>
      <c r="G8" s="176">
        <f>'Budg de l''organisme responsable'!G35+'Budget de l''EISP partenaire 1'!G35+'Budget de l''EISP partenaire 2'!G35+'Budget de l''EISP partenaire 3'!G35+'Budget de l''EISP partenaire 4'!G35+'Budget de l''EISP partenaire 5'!G35+'Budget de l''EISP partenaire 6'!G35</f>
        <v>0</v>
      </c>
    </row>
    <row r="9" spans="1:8" ht="12.75" customHeight="1"/>
    <row r="10" spans="1:8" ht="19.5" customHeight="1">
      <c r="B10" s="177" t="s">
        <v>26</v>
      </c>
      <c r="C10" s="178"/>
      <c r="D10" s="178"/>
      <c r="E10" s="179"/>
      <c r="F10" s="180"/>
      <c r="G10" s="176">
        <f>'Budg de l''organisme responsable'!G45+'Budget de l''EISP partenaire 1'!G45+'Budget de l''EISP partenaire 2'!G45+'Budget de l''EISP partenaire 3'!G45+'Budget de l''EISP partenaire 4'!G45+'Budget de l''EISP partenaire 5'!G45+'Budget de l''EISP partenaire 6'!G45</f>
        <v>0</v>
      </c>
    </row>
    <row r="11" spans="1:8" ht="12.75" customHeight="1"/>
    <row r="12" spans="1:8" ht="19.5" customHeight="1">
      <c r="B12" s="177" t="s">
        <v>30</v>
      </c>
      <c r="C12" s="238"/>
      <c r="D12" s="263"/>
      <c r="E12" s="181"/>
      <c r="F12" s="182"/>
      <c r="G12" s="183">
        <f>'Budg de l''organisme responsable'!G50+'Budget de l''EISP partenaire 1'!G50+'Budget de l''EISP partenaire 2'!G50+'Budget de l''EISP partenaire 3'!G50+'Budget de l''EISP partenaire 4'!G50+'Budget de l''EISP partenaire 5'!G50+'Budget de l''EISP partenaire 6'!G50</f>
        <v>0</v>
      </c>
    </row>
    <row r="14" spans="1:8" ht="12.75" customHeight="1"/>
    <row r="15" spans="1:8" ht="21.75" customHeight="1">
      <c r="A15" s="184"/>
      <c r="B15" s="185" t="s">
        <v>51</v>
      </c>
      <c r="C15" s="186"/>
      <c r="D15" s="186"/>
      <c r="E15" s="186"/>
      <c r="F15" s="187"/>
      <c r="G15" s="188">
        <f>ROUND(SUM(G8,G10,G12),-2)</f>
        <v>0</v>
      </c>
      <c r="H15" s="184"/>
    </row>
    <row r="17" spans="2:7" s="2" customFormat="1" ht="21.75" customHeight="1">
      <c r="B17" s="128" t="s">
        <v>32</v>
      </c>
    </row>
    <row r="18" spans="2:7" s="2" customFormat="1" ht="12.75" customHeight="1">
      <c r="B18" s="204"/>
      <c r="C18" s="248"/>
      <c r="D18" s="248"/>
      <c r="E18" s="248"/>
      <c r="F18" s="248"/>
      <c r="G18" s="249"/>
    </row>
    <row r="19" spans="2:7" s="2" customFormat="1">
      <c r="B19" s="250"/>
      <c r="C19" s="251"/>
      <c r="D19" s="251"/>
      <c r="E19" s="251"/>
      <c r="F19" s="251"/>
      <c r="G19" s="252"/>
    </row>
    <row r="20" spans="2:7" s="2" customFormat="1">
      <c r="B20" s="250"/>
      <c r="C20" s="251"/>
      <c r="D20" s="251"/>
      <c r="E20" s="251"/>
      <c r="F20" s="251"/>
      <c r="G20" s="252"/>
    </row>
    <row r="21" spans="2:7" s="2" customFormat="1">
      <c r="B21" s="250"/>
      <c r="C21" s="251"/>
      <c r="D21" s="251"/>
      <c r="E21" s="251"/>
      <c r="F21" s="251"/>
      <c r="G21" s="252"/>
    </row>
    <row r="22" spans="2:7" s="2" customFormat="1" ht="12.75" customHeight="1">
      <c r="B22" s="253"/>
      <c r="C22" s="254"/>
      <c r="D22" s="254"/>
      <c r="E22" s="254"/>
      <c r="F22" s="254"/>
      <c r="G22" s="255"/>
    </row>
  </sheetData>
  <sheetProtection algorithmName="SHA-512" hashValue="kYbJDVysfgnZNqNgGTgFX56ASoXP7tNJZgu9tr0Okqfuh/1rPPXQAvquBsGgJt09h0fLpJ0g3j/qDOEs4ZTENg==" saltValue="IO3QRVCPdfC6YCXYPjYBXQ==" spinCount="100000" sheet="1" objects="1" scenarios="1"/>
  <mergeCells count="2">
    <mergeCell ref="C12:D12"/>
    <mergeCell ref="B18:G2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6"/>
  <sheetViews>
    <sheetView topLeftCell="A47" workbookViewId="0">
      <selection activeCell="F3" sqref="F3"/>
    </sheetView>
  </sheetViews>
  <sheetFormatPr defaultColWidth="9.140625" defaultRowHeight="18"/>
  <cols>
    <col min="1" max="1" width="30.42578125" style="31" customWidth="1"/>
    <col min="2" max="2" width="44.42578125" style="32" customWidth="1"/>
    <col min="3" max="3" width="40.5703125" style="32" customWidth="1"/>
    <col min="4" max="16384" width="9.140625" style="24"/>
  </cols>
  <sheetData>
    <row r="1" spans="1:3">
      <c r="A1" s="25" t="s">
        <v>52</v>
      </c>
      <c r="B1" s="26" t="s">
        <v>53</v>
      </c>
      <c r="C1" s="27" t="s">
        <v>54</v>
      </c>
    </row>
    <row r="2" spans="1:3" ht="36">
      <c r="A2" s="28" t="s">
        <v>55</v>
      </c>
      <c r="B2" s="29" t="s">
        <v>56</v>
      </c>
      <c r="C2" s="30">
        <v>127987</v>
      </c>
    </row>
    <row r="3" spans="1:3" ht="36">
      <c r="A3" s="28" t="s">
        <v>57</v>
      </c>
      <c r="B3" s="29" t="s">
        <v>56</v>
      </c>
      <c r="C3" s="30">
        <v>127987</v>
      </c>
    </row>
    <row r="4" spans="1:3" ht="36">
      <c r="A4" s="28" t="s">
        <v>58</v>
      </c>
      <c r="B4" s="29" t="s">
        <v>56</v>
      </c>
      <c r="C4" s="30">
        <v>77673</v>
      </c>
    </row>
    <row r="5" spans="1:3" ht="36">
      <c r="A5" s="28" t="s">
        <v>59</v>
      </c>
      <c r="B5" s="29" t="s">
        <v>56</v>
      </c>
      <c r="C5" s="30">
        <v>77673</v>
      </c>
    </row>
    <row r="6" spans="1:3" ht="36">
      <c r="A6" s="28" t="s">
        <v>60</v>
      </c>
      <c r="B6" s="29" t="s">
        <v>56</v>
      </c>
      <c r="C6" s="30">
        <v>77673</v>
      </c>
    </row>
    <row r="7" spans="1:3" ht="36">
      <c r="A7" s="28" t="s">
        <v>61</v>
      </c>
      <c r="B7" s="29" t="s">
        <v>56</v>
      </c>
      <c r="C7" s="30">
        <v>55685.88</v>
      </c>
    </row>
    <row r="8" spans="1:3" ht="36">
      <c r="A8" s="28" t="s">
        <v>62</v>
      </c>
      <c r="B8" s="29" t="s">
        <v>56</v>
      </c>
      <c r="C8" s="30">
        <v>101917.38</v>
      </c>
    </row>
    <row r="9" spans="1:3" ht="36">
      <c r="A9" s="28" t="s">
        <v>63</v>
      </c>
      <c r="B9" s="29" t="s">
        <v>56</v>
      </c>
      <c r="C9" s="30">
        <v>77673</v>
      </c>
    </row>
    <row r="10" spans="1:3" ht="36">
      <c r="A10" s="28" t="s">
        <v>64</v>
      </c>
      <c r="B10" s="29" t="s">
        <v>56</v>
      </c>
      <c r="C10" s="30">
        <v>83986.8</v>
      </c>
    </row>
    <row r="11" spans="1:3" ht="36">
      <c r="A11" s="28" t="s">
        <v>65</v>
      </c>
      <c r="B11" s="29" t="s">
        <v>56</v>
      </c>
      <c r="C11" s="30">
        <v>44540.34</v>
      </c>
    </row>
    <row r="12" spans="1:3" ht="36">
      <c r="A12" s="28" t="s">
        <v>66</v>
      </c>
      <c r="B12" s="29" t="s">
        <v>56</v>
      </c>
      <c r="C12" s="30">
        <v>77673</v>
      </c>
    </row>
    <row r="13" spans="1:3" ht="36">
      <c r="A13" s="28" t="s">
        <v>67</v>
      </c>
      <c r="B13" s="29" t="s">
        <v>56</v>
      </c>
      <c r="C13" s="30">
        <v>87723.06</v>
      </c>
    </row>
    <row r="14" spans="1:3" ht="36">
      <c r="A14" s="28" t="s">
        <v>68</v>
      </c>
      <c r="B14" s="29" t="s">
        <v>56</v>
      </c>
      <c r="C14" s="30">
        <v>62446.44</v>
      </c>
    </row>
    <row r="15" spans="1:3" ht="36">
      <c r="A15" s="28" t="s">
        <v>69</v>
      </c>
      <c r="B15" s="29" t="s">
        <v>56</v>
      </c>
      <c r="C15" s="30">
        <v>83986.8</v>
      </c>
    </row>
    <row r="16" spans="1:3" ht="36">
      <c r="A16" s="28" t="s">
        <v>70</v>
      </c>
      <c r="B16" s="29" t="s">
        <v>56</v>
      </c>
      <c r="C16" s="30">
        <v>77673</v>
      </c>
    </row>
    <row r="17" spans="1:3" ht="36">
      <c r="A17" s="28" t="s">
        <v>71</v>
      </c>
      <c r="B17" s="29" t="s">
        <v>56</v>
      </c>
      <c r="C17" s="30">
        <v>62446.44</v>
      </c>
    </row>
    <row r="18" spans="1:3" ht="54">
      <c r="A18" s="28" t="s">
        <v>72</v>
      </c>
      <c r="B18" s="29" t="s">
        <v>56</v>
      </c>
      <c r="C18" s="30">
        <v>85898</v>
      </c>
    </row>
    <row r="19" spans="1:3" ht="36">
      <c r="A19" s="28" t="s">
        <v>73</v>
      </c>
      <c r="B19" s="29" t="s">
        <v>56</v>
      </c>
      <c r="C19" s="30">
        <v>77673</v>
      </c>
    </row>
    <row r="20" spans="1:3" ht="36">
      <c r="A20" s="28" t="s">
        <v>74</v>
      </c>
      <c r="B20" s="29" t="s">
        <v>56</v>
      </c>
      <c r="C20" s="30">
        <v>77673</v>
      </c>
    </row>
    <row r="21" spans="1:3" ht="36">
      <c r="A21" s="28" t="s">
        <v>75</v>
      </c>
      <c r="B21" s="29" t="s">
        <v>56</v>
      </c>
      <c r="C21" s="30">
        <v>77673</v>
      </c>
    </row>
    <row r="22" spans="1:3" ht="36">
      <c r="A22" s="28" t="s">
        <v>76</v>
      </c>
      <c r="B22" s="29" t="s">
        <v>56</v>
      </c>
      <c r="C22" s="30">
        <v>127986.54</v>
      </c>
    </row>
    <row r="23" spans="1:3" ht="36">
      <c r="A23" s="28" t="s">
        <v>77</v>
      </c>
      <c r="B23" s="29" t="s">
        <v>56</v>
      </c>
      <c r="C23" s="30">
        <v>85094.52</v>
      </c>
    </row>
    <row r="24" spans="1:3" ht="36">
      <c r="A24" s="28" t="s">
        <v>78</v>
      </c>
      <c r="B24" s="29" t="s">
        <v>56</v>
      </c>
      <c r="C24" s="30">
        <v>77673</v>
      </c>
    </row>
    <row r="25" spans="1:3" ht="36">
      <c r="A25" s="28" t="s">
        <v>79</v>
      </c>
      <c r="B25" s="29" t="s">
        <v>56</v>
      </c>
      <c r="C25" s="30">
        <v>151971.84</v>
      </c>
    </row>
    <row r="26" spans="1:3" ht="36">
      <c r="A26" s="24" t="s">
        <v>80</v>
      </c>
      <c r="B26" s="29" t="s">
        <v>56</v>
      </c>
      <c r="C26" s="30">
        <v>127986.54</v>
      </c>
    </row>
    <row r="27" spans="1:3" ht="36">
      <c r="A27" s="28" t="s">
        <v>81</v>
      </c>
      <c r="B27" s="29" t="s">
        <v>56</v>
      </c>
      <c r="C27" s="30">
        <v>77673</v>
      </c>
    </row>
    <row r="28" spans="1:3" ht="30" customHeight="1">
      <c r="A28" s="28" t="s">
        <v>82</v>
      </c>
      <c r="B28" s="29" t="s">
        <v>56</v>
      </c>
      <c r="C28" s="30">
        <v>62446.44</v>
      </c>
    </row>
    <row r="29" spans="1:3" ht="36">
      <c r="A29" s="28" t="s">
        <v>83</v>
      </c>
      <c r="B29" s="28" t="s">
        <v>56</v>
      </c>
      <c r="C29" s="30">
        <v>62446.44</v>
      </c>
    </row>
    <row r="30" spans="1:3" ht="30" customHeight="1">
      <c r="A30" s="28" t="s">
        <v>84</v>
      </c>
      <c r="B30" s="28" t="s">
        <v>56</v>
      </c>
      <c r="C30" s="30">
        <v>123093.6</v>
      </c>
    </row>
    <row r="31" spans="1:3" ht="30" customHeight="1">
      <c r="A31" s="28" t="s">
        <v>85</v>
      </c>
      <c r="B31" s="28" t="s">
        <v>56</v>
      </c>
      <c r="C31" s="30">
        <v>140515.20000000001</v>
      </c>
    </row>
    <row r="32" spans="1:3">
      <c r="A32" s="28" t="s">
        <v>86</v>
      </c>
      <c r="B32" s="28" t="s">
        <v>87</v>
      </c>
      <c r="C32" s="30">
        <v>55066.74</v>
      </c>
    </row>
    <row r="33" spans="1:3">
      <c r="A33" s="28" t="s">
        <v>88</v>
      </c>
      <c r="B33" s="28" t="s">
        <v>87</v>
      </c>
      <c r="C33" s="30">
        <v>98314.74</v>
      </c>
    </row>
    <row r="34" spans="1:3">
      <c r="A34" s="28" t="s">
        <v>89</v>
      </c>
      <c r="B34" s="28" t="s">
        <v>87</v>
      </c>
      <c r="C34" s="30">
        <v>55066.74</v>
      </c>
    </row>
    <row r="35" spans="1:3" ht="36">
      <c r="A35" s="28" t="s">
        <v>90</v>
      </c>
      <c r="B35" s="28" t="s">
        <v>87</v>
      </c>
      <c r="C35" s="30">
        <v>77673</v>
      </c>
    </row>
    <row r="36" spans="1:3">
      <c r="A36" s="28" t="s">
        <v>91</v>
      </c>
      <c r="B36" s="28" t="s">
        <v>87</v>
      </c>
      <c r="C36" s="30">
        <v>96868.38</v>
      </c>
    </row>
    <row r="37" spans="1:3">
      <c r="A37" s="28" t="s">
        <v>92</v>
      </c>
      <c r="B37" s="28" t="s">
        <v>87</v>
      </c>
      <c r="C37" s="30">
        <v>61444.800000000003</v>
      </c>
    </row>
    <row r="38" spans="1:3">
      <c r="A38" s="28" t="s">
        <v>93</v>
      </c>
      <c r="B38" s="28" t="s">
        <v>87</v>
      </c>
      <c r="C38" s="30">
        <v>98314.74</v>
      </c>
    </row>
    <row r="39" spans="1:3">
      <c r="A39" s="28" t="s">
        <v>94</v>
      </c>
      <c r="B39" s="28" t="s">
        <v>87</v>
      </c>
      <c r="C39" s="30">
        <v>111931.74</v>
      </c>
    </row>
    <row r="40" spans="1:3">
      <c r="A40" s="28" t="s">
        <v>95</v>
      </c>
      <c r="B40" s="28" t="s">
        <v>87</v>
      </c>
      <c r="C40" s="30">
        <v>130498.8</v>
      </c>
    </row>
    <row r="41" spans="1:3">
      <c r="A41" s="28" t="s">
        <v>96</v>
      </c>
      <c r="B41" s="28" t="s">
        <v>87</v>
      </c>
      <c r="C41" s="30">
        <v>84052.08</v>
      </c>
    </row>
    <row r="42" spans="1:3">
      <c r="A42" s="28" t="s">
        <v>97</v>
      </c>
      <c r="B42" s="28" t="s">
        <v>87</v>
      </c>
      <c r="C42" s="30">
        <v>84052.08</v>
      </c>
    </row>
    <row r="43" spans="1:3">
      <c r="A43" s="28" t="s">
        <v>98</v>
      </c>
      <c r="B43" s="28" t="s">
        <v>87</v>
      </c>
      <c r="C43" s="30">
        <v>69330.42</v>
      </c>
    </row>
    <row r="44" spans="1:3">
      <c r="A44" s="28" t="s">
        <v>99</v>
      </c>
      <c r="B44" s="28" t="s">
        <v>87</v>
      </c>
      <c r="C44" s="30">
        <v>38642.699999999997</v>
      </c>
    </row>
    <row r="45" spans="1:3">
      <c r="A45" s="28" t="s">
        <v>100</v>
      </c>
      <c r="B45" s="28" t="s">
        <v>87</v>
      </c>
      <c r="C45" s="30">
        <v>84052.08</v>
      </c>
    </row>
    <row r="46" spans="1:3" ht="36">
      <c r="A46" s="28" t="s">
        <v>101</v>
      </c>
      <c r="B46" s="28" t="s">
        <v>87</v>
      </c>
      <c r="C46" s="30">
        <v>44540.34</v>
      </c>
    </row>
    <row r="47" spans="1:3">
      <c r="A47" s="28" t="s">
        <v>102</v>
      </c>
      <c r="B47" s="28" t="s">
        <v>87</v>
      </c>
      <c r="C47" s="30">
        <v>44540.34</v>
      </c>
    </row>
    <row r="48" spans="1:3">
      <c r="A48" s="28" t="s">
        <v>103</v>
      </c>
      <c r="B48" s="28" t="s">
        <v>87</v>
      </c>
      <c r="C48" s="30">
        <v>61444.800000000003</v>
      </c>
    </row>
    <row r="49" spans="1:3" ht="36">
      <c r="A49" s="28" t="s">
        <v>104</v>
      </c>
      <c r="B49" s="28" t="s">
        <v>87</v>
      </c>
      <c r="C49" s="30">
        <v>77673</v>
      </c>
    </row>
    <row r="50" spans="1:3">
      <c r="A50" s="24" t="s">
        <v>105</v>
      </c>
      <c r="B50" s="28" t="s">
        <v>87</v>
      </c>
      <c r="C50" s="30">
        <v>83882.759999999995</v>
      </c>
    </row>
    <row r="51" spans="1:3" ht="36">
      <c r="A51" s="28" t="s">
        <v>106</v>
      </c>
      <c r="B51" s="28" t="s">
        <v>87</v>
      </c>
      <c r="C51" s="30">
        <v>44540.34</v>
      </c>
    </row>
    <row r="52" spans="1:3" ht="36">
      <c r="A52" s="28" t="s">
        <v>107</v>
      </c>
      <c r="B52" s="28" t="s">
        <v>87</v>
      </c>
      <c r="C52" s="30">
        <v>77673</v>
      </c>
    </row>
    <row r="53" spans="1:3" ht="36">
      <c r="A53" s="28" t="s">
        <v>108</v>
      </c>
      <c r="B53" s="28" t="s">
        <v>87</v>
      </c>
      <c r="C53" s="30">
        <v>61444.800000000003</v>
      </c>
    </row>
    <row r="54" spans="1:3">
      <c r="A54" s="28"/>
      <c r="B54" s="28"/>
      <c r="C54" s="30"/>
    </row>
    <row r="55" spans="1:3">
      <c r="A55" s="28"/>
      <c r="B55" s="28"/>
      <c r="C55" s="30"/>
    </row>
    <row r="56" spans="1:3">
      <c r="A56" s="28"/>
      <c r="B56" s="2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G10:H22"/>
  <sheetViews>
    <sheetView workbookViewId="0">
      <selection activeCell="F8" sqref="F8"/>
    </sheetView>
  </sheetViews>
  <sheetFormatPr defaultColWidth="9.140625" defaultRowHeight="12"/>
  <cols>
    <col min="1" max="6" width="9.140625" style="1" customWidth="1"/>
    <col min="7" max="7" width="10.42578125" style="1" customWidth="1"/>
    <col min="8" max="8" width="15.5703125" style="1" customWidth="1"/>
    <col min="9" max="12" width="9.140625" style="1" customWidth="1"/>
    <col min="13" max="16384" width="9.140625" style="1"/>
  </cols>
  <sheetData>
    <row r="10" spans="7:8" ht="15" customHeight="1">
      <c r="G10" s="3" t="s">
        <v>109</v>
      </c>
    </row>
    <row r="11" spans="7:8" ht="9" customHeight="1"/>
    <row r="12" spans="7:8" ht="18.75" customHeight="1">
      <c r="G12" s="8" t="s">
        <v>110</v>
      </c>
      <c r="H12" s="2"/>
    </row>
    <row r="13" spans="7:8" ht="14.25" customHeight="1">
      <c r="G13" s="6" t="s">
        <v>111</v>
      </c>
      <c r="H13" s="7" t="s">
        <v>112</v>
      </c>
    </row>
    <row r="14" spans="7:8" ht="15" customHeight="1">
      <c r="G14" s="4" t="s">
        <v>113</v>
      </c>
      <c r="H14" s="9">
        <v>800</v>
      </c>
    </row>
    <row r="15" spans="7:8" ht="15" customHeight="1">
      <c r="G15" s="4" t="s">
        <v>114</v>
      </c>
      <c r="H15" s="9">
        <v>225</v>
      </c>
    </row>
    <row r="16" spans="7:8" ht="15" customHeight="1">
      <c r="G16" s="4" t="s">
        <v>115</v>
      </c>
      <c r="H16" s="9">
        <v>1400</v>
      </c>
    </row>
    <row r="17" spans="7:8" ht="9" customHeight="1">
      <c r="G17" s="2"/>
      <c r="H17" s="5"/>
    </row>
    <row r="18" spans="7:8" ht="18.75" customHeight="1">
      <c r="G18" s="8" t="s">
        <v>116</v>
      </c>
      <c r="H18" s="5"/>
    </row>
    <row r="19" spans="7:8" ht="14.25" customHeight="1">
      <c r="G19" s="6" t="s">
        <v>111</v>
      </c>
      <c r="H19" s="7" t="s">
        <v>112</v>
      </c>
    </row>
    <row r="20" spans="7:8" ht="15" customHeight="1">
      <c r="G20" s="4" t="s">
        <v>113</v>
      </c>
      <c r="H20" s="9">
        <v>400</v>
      </c>
    </row>
    <row r="21" spans="7:8" ht="15" customHeight="1">
      <c r="G21" s="4" t="s">
        <v>114</v>
      </c>
      <c r="H21" s="9">
        <v>100</v>
      </c>
    </row>
    <row r="22" spans="7:8" ht="15" customHeight="1">
      <c r="G22" s="4" t="s">
        <v>115</v>
      </c>
      <c r="H22" s="9">
        <v>520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C6C426E625B5A40B1FEA43D4A1C7028" ma:contentTypeVersion="8" ma:contentTypeDescription="Create a new document." ma:contentTypeScope="" ma:versionID="265d65916c007935cf1da6b0cab2d8b5">
  <xsd:schema xmlns:xsd="http://www.w3.org/2001/XMLSchema" xmlns:xs="http://www.w3.org/2001/XMLSchema" xmlns:p="http://schemas.microsoft.com/office/2006/metadata/properties" xmlns:ns2="7b877a29-6365-440f-85a3-c6bae7f75c77" targetNamespace="http://schemas.microsoft.com/office/2006/metadata/properties" ma:root="true" ma:fieldsID="0816af6a6102f728493e33bed66e28fc" ns2:_="">
    <xsd:import namespace="7b877a29-6365-440f-85a3-c6bae7f75c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877a29-6365-440f-85a3-c6bae7f75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B09447-1D90-43A6-885C-D9DDE18B62C4}"/>
</file>

<file path=customXml/itemProps2.xml><?xml version="1.0" encoding="utf-8"?>
<ds:datastoreItem xmlns:ds="http://schemas.openxmlformats.org/officeDocument/2006/customXml" ds:itemID="{B755D35D-E3AB-4337-B87A-4F32B7E60AEE}"/>
</file>

<file path=customXml/itemProps3.xml><?xml version="1.0" encoding="utf-8"?>
<ds:datastoreItem xmlns:ds="http://schemas.openxmlformats.org/officeDocument/2006/customXml" ds:itemID="{7A372ADF-9754-47A6-886D-0C8660A12E86}"/>
</file>

<file path=docMetadata/LabelInfo.xml><?xml version="1.0" encoding="utf-8"?>
<clbl:labelList xmlns:clbl="http://schemas.microsoft.com/office/2020/mipLabelMetadata">
  <clbl:label id="{034a106e-6316-442c-ad35-738afd673d2b}" enabled="1" method="Standard" siteId="{cddc1229-ac2a-4b97-b78a-0e5cacb5865c}" removed="0"/>
  <clbl:label id="{c862a811-73d9-4481-a689-b6fb3842fb89}" enabled="1" method="Standard" siteId="{4ef96c5c-d83f-466b-a478-816a5bb4af6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Mahdavi, Shary</cp:lastModifiedBy>
  <cp:revision/>
  <dcterms:created xsi:type="dcterms:W3CDTF">2026-01-09T19:23:54Z</dcterms:created>
  <dcterms:modified xsi:type="dcterms:W3CDTF">2026-09-29T18:22:07Z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0x0101001C6C426E625B5A40B1FEA43D4A1C7028</vt:lpwstr>
  </property>
  <property fmtid="{D5CDD505-2E9C-101B-9397-08002B2CF9AE}" pid="3" name="Order">
    <vt:r8>14003000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